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9029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AppData\Local\Docunote\HD\DocuNote\Checked Out\Standard Dokument\25\D25-04484\"/>
    </mc:Choice>
  </mc:AlternateContent>
  <xr:revisionPtr revIDLastSave="0" documentId="13_ncr:1_{ECC7AC8D-3D19-4253-9DCF-A16178F93A47}" xr6:coauthVersionLast="47" xr6:coauthVersionMax="47" xr10:uidLastSave="{00000000-0000-0000-0000-000000000000}"/>
  <x:bookViews>
    <x:workbookView xWindow="-108" yWindow="-108" windowWidth="41496" windowHeight="16776" xr2:uid="{00000000-000D-0000-FFFF-FFFF00000000}"/>
  </x:bookViews>
  <x:sheets>
    <x:sheet name="2026" sheetId="4" r:id="rId1"/>
    <x:sheet name="Regulering 2026" sheetId="2" r:id="rId2"/>
    <x:sheet name="Ark3" sheetId="3" r:id="rId3"/>
  </x:sheets>
  <x:definedNames>
    <x:definedName name="_xlnm.Print_Area" localSheetId="0">'2026'!$A$1:$H$86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F15" i="2" l="1"/>
  <c r="D6" i="2"/>
  <c r="I44" i="4"/>
  <c r="I43" i="4"/>
  <c r="I42" i="4"/>
  <c r="I41" i="4"/>
  <c r="I38" i="4"/>
  <c r="I37" i="4"/>
  <c r="I36" i="4"/>
  <c r="I35" i="4"/>
  <c r="F40" i="4" l="1"/>
  <c r="F34" i="4"/>
  <c r="G40" i="4" l="1"/>
  <c r="G34" i="4"/>
  <c r="A43" i="2" l="1"/>
  <c r="A46" i="2"/>
  <c r="G11" i="4" l="1"/>
  <c r="F20" i="2" l="1"/>
  <c r="F21" i="2"/>
  <c r="F22" i="2"/>
  <c r="F23" i="2"/>
  <c r="F24" i="2"/>
  <c r="F25" i="2"/>
  <c r="F26" i="2"/>
  <c r="F27" i="2"/>
  <c r="F28" i="2"/>
  <c r="F19" i="2"/>
  <c r="F18" i="2"/>
  <c r="D17" i="4" l="1"/>
  <c r="F17" i="4"/>
  <c r="G52" i="4" l="1"/>
  <c r="G58" i="4"/>
  <c r="G66" i="4"/>
  <c r="G65" i="4"/>
  <c r="G63" i="4"/>
  <c r="G57" i="4"/>
  <c r="G56" i="4"/>
  <c r="G55" i="4"/>
  <c r="G79" i="4" l="1"/>
  <c r="G75" i="4"/>
  <c r="G16" i="4"/>
  <c r="G15" i="4"/>
  <c r="G78" i="4" s="1"/>
  <c r="G14" i="4"/>
  <c r="G13" i="4"/>
  <c r="G74" i="4" s="1"/>
  <c r="G12" i="4"/>
  <c r="G73" i="4" s="1"/>
  <c r="G77" i="4"/>
  <c r="G53" i="4" l="1"/>
  <c r="G64" i="4"/>
  <c r="G67" i="4" s="1"/>
  <c r="G54" i="4"/>
  <c r="G17" i="4"/>
  <c r="G72" i="4" s="1"/>
  <c r="G39" i="2"/>
  <c r="G36" i="2"/>
  <c r="G35" i="2"/>
  <c r="F13" i="2"/>
  <c r="D13" i="2"/>
  <c r="G11" i="2"/>
  <c r="G38" i="2" s="1"/>
  <c r="G10" i="2"/>
  <c r="G9" i="2"/>
  <c r="G34" i="2" s="1"/>
  <c r="G8" i="2"/>
  <c r="G33" i="2" s="1"/>
  <c r="G7" i="2"/>
  <c r="G37" i="2" s="1"/>
  <c r="G59" i="4" l="1"/>
  <c r="G71" i="4"/>
  <c r="G76" i="4"/>
  <c r="G13" i="2"/>
  <c r="G32" i="2" s="1"/>
  <c r="G61" i="4" l="1"/>
  <c r="H51" i="4" s="1"/>
  <c r="H70" i="4"/>
  <c r="G31" i="2"/>
  <c r="H30" i="2" s="1"/>
</calcChain>
</file>

<file path=xl/sharedStrings.xml><?xml version="1.0" encoding="utf-8"?>
<sst xmlns="http://schemas.openxmlformats.org/spreadsheetml/2006/main" count="100" uniqueCount="57">
  <si>
    <t>Under 13 år</t>
  </si>
  <si>
    <t>SFO</t>
  </si>
  <si>
    <t>13 år og derover</t>
  </si>
  <si>
    <t>Tilskudstakster</t>
  </si>
  <si>
    <t>Fællesudgifter 1</t>
  </si>
  <si>
    <t>Fællesudgifter 2</t>
  </si>
  <si>
    <t xml:space="preserve">Grundtilskud </t>
  </si>
  <si>
    <t>SFO-tilskud</t>
  </si>
  <si>
    <t>Bygningstilskud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</si>
  <si>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</si>
  <si>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</si>
  <si>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</si>
  <si>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</si>
  <si>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</si>
  <si>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 (bh.kl. - 3. kl.)</t>
  </si>
  <si>
    <t>I alt elever</t>
  </si>
  <si>
    <t>Grundtilskud</t>
  </si>
  <si>
    <t>Indtast skolens stedtillægsområde</t>
  </si>
  <si>
    <t>Områdetillæg</t>
  </si>
  <si>
    <t xml:space="preserve">Indtast skolens elevtal i de gule og grønne felter: </t>
  </si>
  <si>
    <t>Øvrige tilskud i alt</t>
  </si>
  <si>
    <t>Ændring</t>
  </si>
  <si>
    <t>Forbehold</t>
  </si>
  <si>
    <t>Kostskoletilskud (6. til 9. klasse)</t>
  </si>
  <si>
    <t>Kostskoleelever (6. til 9. klasse)</t>
  </si>
  <si>
    <t>Kostskoleelever (10. klasse)</t>
  </si>
  <si>
    <t>Kostskoletilskud (10. klasse)</t>
  </si>
  <si>
    <t>Kostskolelever (6. til 9. klasse)</t>
  </si>
  <si>
    <t>Kostskolelever (10. klasse)</t>
  </si>
  <si>
    <t>10. klasse</t>
  </si>
  <si>
    <t>Driftstilskud i alt</t>
  </si>
  <si>
    <t>Der tages endvidere forbehold for eventuelle fejl, samt for ændringer som følge af at Undervisningsministeriet ændrer principper for reguleringerne.</t>
  </si>
  <si>
    <t>Undervisningstakst 3 (10. klasse)</t>
  </si>
  <si>
    <t>Inklussionstilskud pr. skole</t>
  </si>
  <si>
    <t>0 - 149 elever</t>
  </si>
  <si>
    <t>150 - 299 elever</t>
  </si>
  <si>
    <t>300 - 449 elever</t>
  </si>
  <si>
    <t>450 elever og derover</t>
  </si>
  <si>
    <t>Inklusionstilskud</t>
  </si>
  <si>
    <t>Specialundervisningstakst 1 (1. elev)</t>
  </si>
  <si>
    <t>Specialundervisningstakst 2 (2. elev)</t>
  </si>
  <si>
    <t>Specialundervisningstakst 3 (3. og efterfølgende elever)</t>
  </si>
  <si>
    <t>Tillægstakster for 13. og efterfølgende elever (profilskoler)</t>
  </si>
  <si>
    <t>Specialundervisningstakster (ikke indregnet i tilskudsberegneren)</t>
  </si>
  <si>
    <t>pr. 5/9-2024</t>
  </si>
  <si>
    <t>pr. 5/2-2025</t>
  </si>
  <si>
    <t>pr. 5/9-2025</t>
  </si>
  <si>
    <t>Der tages endvidere forbehold for eventuelle fejl, samt for ændringer som følge af at Børne- og Undervisningsministeriet ændrer principper for reguleringerne.</t>
  </si>
  <si>
    <t>Skønsmæssig beregning af tilskud for 2026 og regulering af tilskud for 2025</t>
  </si>
  <si>
    <t>Skønsmæssig beregning for regulering af tilskud for 2026</t>
  </si>
  <si>
    <t>pr. 5/2-2026</t>
  </si>
  <si>
    <t>pr. 5/9-2026</t>
  </si>
  <si>
    <t>Regulering af tilskud for 2026</t>
  </si>
  <si>
    <t>Regnearket er baseret på finanslovsforslag for 2026 af 29. august 2025.</t>
  </si>
  <si>
    <t>Version af 29. august 2025.</t>
  </si>
  <si>
    <t>Skolens tilskud for 2026 i alt</t>
  </si>
  <si>
    <t>Regulering af tilskud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</si>
</sst>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&quot;kr&quot;\ * #,##0.00_ ;_ &quot;kr&quot;\ * \-#,##0.00_ ;_ &quot;kr&quot;\ * &quot;-&quot;??_ ;_ @_ "/>
    <numFmt numFmtId="166" formatCode="_ &quot;kr&quot;\ * #,##0_ ;_ &quot;kr&quot;\ * \-#,##0_ ;_ &quot;kr&quot;\ * &quot;-&quot;??_ ;_ @_ "/>
    <numFmt numFmtId="167" formatCode="_ * #,##0_ ;_ * \-#,##0_ ;_ * &quot;-&quot;??_ ;_ @_ "/>
    <numFmt numFmtId="168" formatCode="0.0%"/>
    <numFmt numFmtId="169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41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9" fontId="9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0" fillId="12" borderId="0" applyNumberFormat="0" applyBorder="0" applyAlignment="0" applyProtection="0"/>
    <xf numFmtId="0" fontId="8" fillId="12" borderId="0" applyNumberFormat="0" applyBorder="0" applyAlignment="0" applyProtection="0"/>
    <xf numFmtId="0" fontId="1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13" borderId="0" applyNumberFormat="0" applyBorder="0" applyAlignment="0" applyProtection="0"/>
    <xf numFmtId="0" fontId="8" fillId="13" borderId="0" applyNumberFormat="0" applyBorder="0" applyAlignment="0" applyProtection="0"/>
    <xf numFmtId="0" fontId="1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12" fillId="9" borderId="3" applyNumberFormat="0" applyFont="0" applyAlignment="0" applyProtection="0"/>
    <xf numFmtId="0" fontId="16" fillId="27" borderId="4" applyNumberFormat="0" applyAlignment="0" applyProtection="0"/>
    <xf numFmtId="0" fontId="16" fillId="27" borderId="4" applyNumberFormat="0" applyAlignment="0" applyProtection="0"/>
    <xf numFmtId="0" fontId="20" fillId="28" borderId="5" applyNumberFormat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4" borderId="4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0" fillId="28" borderId="5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9" applyNumberFormat="0" applyFill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21" fillId="29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2" fillId="9" borderId="3" applyNumberFormat="0" applyFont="0" applyAlignment="0" applyProtection="0"/>
    <xf numFmtId="0" fontId="22" fillId="27" borderId="10" applyNumberFormat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0" borderId="0" applyNumberFormat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6" fontId="1" fillId="0" borderId="0" xfId="2" applyNumberFormat="1" applyFont="1" applyFill="1" applyAlignment="1">
      <alignment vertical="top"/>
    </xf>
    <xf numFmtId="10" fontId="1" fillId="0" borderId="0" xfId="1" applyNumberFormat="1" applyFont="1" applyFill="1" applyAlignment="1">
      <alignment vertical="top"/>
    </xf>
    <xf numFmtId="168" fontId="0" fillId="0" borderId="0" xfId="1" applyNumberFormat="1" applyFont="1" applyFill="1" applyAlignment="1">
      <alignment vertical="top"/>
    </xf>
    <xf numFmtId="167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166" fontId="4" fillId="0" borderId="2" xfId="2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66" fontId="2" fillId="0" borderId="1" xfId="2" applyNumberFormat="1" applyFont="1" applyFill="1" applyBorder="1" applyAlignment="1">
      <alignment vertical="top"/>
    </xf>
    <xf numFmtId="166" fontId="1" fillId="0" borderId="1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vertical="top"/>
    </xf>
    <xf numFmtId="166" fontId="0" fillId="0" borderId="0" xfId="0" applyNumberFormat="1" applyAlignment="1">
      <alignment vertical="top"/>
    </xf>
    <xf numFmtId="166" fontId="2" fillId="0" borderId="0" xfId="2" applyNumberFormat="1" applyFont="1" applyFill="1" applyBorder="1" applyAlignment="1">
      <alignment vertical="top"/>
    </xf>
    <xf numFmtId="166" fontId="1" fillId="0" borderId="0" xfId="2" applyNumberFormat="1" applyFont="1" applyFill="1" applyAlignment="1">
      <alignment vertical="center"/>
    </xf>
    <xf numFmtId="9" fontId="0" fillId="0" borderId="0" xfId="1" applyFont="1" applyFill="1" applyAlignment="1">
      <alignment vertical="top"/>
    </xf>
    <xf numFmtId="166" fontId="0" fillId="0" borderId="0" xfId="2" applyNumberFormat="1" applyFont="1" applyFill="1" applyAlignment="1">
      <alignment vertical="top"/>
    </xf>
    <xf numFmtId="166" fontId="1" fillId="0" borderId="0" xfId="1" applyNumberFormat="1" applyFont="1" applyFill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0" fontId="0" fillId="0" borderId="0" xfId="1" applyNumberFormat="1" applyFont="1" applyFill="1" applyAlignment="1">
      <alignment vertical="top"/>
    </xf>
    <xf numFmtId="0" fontId="2" fillId="30" borderId="0" xfId="0" applyFont="1" applyFill="1" applyAlignment="1">
      <alignment vertical="top"/>
    </xf>
    <xf numFmtId="166" fontId="1" fillId="30" borderId="0" xfId="2" applyNumberFormat="1" applyFont="1" applyFill="1" applyAlignment="1">
      <alignment vertical="top"/>
    </xf>
    <xf numFmtId="166" fontId="1" fillId="30" borderId="0" xfId="2" applyNumberFormat="1" applyFont="1" applyFill="1" applyAlignment="1">
      <alignment vertical="center"/>
    </xf>
    <xf numFmtId="0" fontId="3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0411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4 3" xfId="10406" xr:uid="{00000000-0005-0000-0000-0000DD220000}"/>
    <cellStyle name="Euro 5" xfId="8865" xr:uid="{00000000-0005-0000-0000-0000DE220000}"/>
    <cellStyle name="Euro 6" xfId="8866" xr:uid="{00000000-0005-0000-0000-0000DF220000}"/>
    <cellStyle name="Euro 6 2" xfId="8867" xr:uid="{00000000-0005-0000-0000-0000E0220000}"/>
    <cellStyle name="Euro 6 3" xfId="8868" xr:uid="{00000000-0005-0000-0000-0000E1220000}"/>
    <cellStyle name="Euro 7" xfId="8869" xr:uid="{00000000-0005-0000-0000-0000E2220000}"/>
    <cellStyle name="Euro 7 2" xfId="8870" xr:uid="{00000000-0005-0000-0000-0000E3220000}"/>
    <cellStyle name="Euro 7 3" xfId="8871" xr:uid="{00000000-0005-0000-0000-0000E4220000}"/>
    <cellStyle name="Euro 8" xfId="8872" xr:uid="{00000000-0005-0000-0000-0000E5220000}"/>
    <cellStyle name="Euro 8 2" xfId="8873" xr:uid="{00000000-0005-0000-0000-0000E6220000}"/>
    <cellStyle name="Euro 8 3" xfId="8874" xr:uid="{00000000-0005-0000-0000-0000E7220000}"/>
    <cellStyle name="Euro 9" xfId="8875" xr:uid="{00000000-0005-0000-0000-0000E8220000}"/>
    <cellStyle name="Euro 9 2" xfId="8876" xr:uid="{00000000-0005-0000-0000-0000E9220000}"/>
    <cellStyle name="Euro 9 3" xfId="8877" xr:uid="{00000000-0005-0000-0000-0000EA220000}"/>
    <cellStyle name="Explanatory Text" xfId="8878" xr:uid="{00000000-0005-0000-0000-0000EB220000}"/>
    <cellStyle name="Explanatory Text 2" xfId="10349" xr:uid="{00000000-0005-0000-0000-0000EC220000}"/>
    <cellStyle name="Forklarende tekst 10" xfId="8879" xr:uid="{00000000-0005-0000-0000-0000ED220000}"/>
    <cellStyle name="Forklarende tekst 2" xfId="8880" xr:uid="{00000000-0005-0000-0000-0000EE220000}"/>
    <cellStyle name="Forklarende tekst 2 2" xfId="8881" xr:uid="{00000000-0005-0000-0000-0000EF220000}"/>
    <cellStyle name="Forklarende tekst 2 3" xfId="8882" xr:uid="{00000000-0005-0000-0000-0000F0220000}"/>
    <cellStyle name="Forklarende tekst 2 4" xfId="8883" xr:uid="{00000000-0005-0000-0000-0000F1220000}"/>
    <cellStyle name="Forklarende tekst 3" xfId="8884" xr:uid="{00000000-0005-0000-0000-0000F2220000}"/>
    <cellStyle name="Forklarende tekst 3 2" xfId="8885" xr:uid="{00000000-0005-0000-0000-0000F3220000}"/>
    <cellStyle name="Forklarende tekst 3 3" xfId="8886" xr:uid="{00000000-0005-0000-0000-0000F4220000}"/>
    <cellStyle name="Forklarende tekst 4" xfId="8887" xr:uid="{00000000-0005-0000-0000-0000F5220000}"/>
    <cellStyle name="Forklarende tekst 4 2" xfId="8888" xr:uid="{00000000-0005-0000-0000-0000F6220000}"/>
    <cellStyle name="Forklarende tekst 5" xfId="8889" xr:uid="{00000000-0005-0000-0000-0000F7220000}"/>
    <cellStyle name="Forklarende tekst 6" xfId="8890" xr:uid="{00000000-0005-0000-0000-0000F8220000}"/>
    <cellStyle name="Forklarende tekst 7" xfId="8891" xr:uid="{00000000-0005-0000-0000-0000F9220000}"/>
    <cellStyle name="Forklarende tekst 8" xfId="8892" xr:uid="{00000000-0005-0000-0000-0000FA220000}"/>
    <cellStyle name="Forklarende tekst 9" xfId="10350" xr:uid="{00000000-0005-0000-0000-0000FB220000}"/>
    <cellStyle name="God 10" xfId="8893" xr:uid="{00000000-0005-0000-0000-0000FC220000}"/>
    <cellStyle name="God 2" xfId="8894" xr:uid="{00000000-0005-0000-0000-0000FD220000}"/>
    <cellStyle name="God 2 2" xfId="8895" xr:uid="{00000000-0005-0000-0000-0000FE220000}"/>
    <cellStyle name="God 2 3" xfId="8896" xr:uid="{00000000-0005-0000-0000-0000FF220000}"/>
    <cellStyle name="God 2 4" xfId="8897" xr:uid="{00000000-0005-0000-0000-000000230000}"/>
    <cellStyle name="God 3" xfId="8898" xr:uid="{00000000-0005-0000-0000-000001230000}"/>
    <cellStyle name="God 3 2" xfId="8899" xr:uid="{00000000-0005-0000-0000-000002230000}"/>
    <cellStyle name="God 3 3" xfId="8900" xr:uid="{00000000-0005-0000-0000-000003230000}"/>
    <cellStyle name="God 4" xfId="8901" xr:uid="{00000000-0005-0000-0000-000004230000}"/>
    <cellStyle name="God 4 2" xfId="8902" xr:uid="{00000000-0005-0000-0000-000005230000}"/>
    <cellStyle name="God 5" xfId="8903" xr:uid="{00000000-0005-0000-0000-000006230000}"/>
    <cellStyle name="God 6" xfId="8904" xr:uid="{00000000-0005-0000-0000-000007230000}"/>
    <cellStyle name="God 7" xfId="8905" xr:uid="{00000000-0005-0000-0000-000008230000}"/>
    <cellStyle name="God 8" xfId="8906" xr:uid="{00000000-0005-0000-0000-000009230000}"/>
    <cellStyle name="God 9" xfId="10351" xr:uid="{00000000-0005-0000-0000-00000A230000}"/>
    <cellStyle name="Good" xfId="8907" xr:uid="{00000000-0005-0000-0000-00000B230000}"/>
    <cellStyle name="Good 2" xfId="10352" xr:uid="{00000000-0005-0000-0000-00000C230000}"/>
    <cellStyle name="Heading 1" xfId="8908" xr:uid="{00000000-0005-0000-0000-00000D230000}"/>
    <cellStyle name="Heading 1 2" xfId="10353" xr:uid="{00000000-0005-0000-0000-00000E230000}"/>
    <cellStyle name="Heading 2" xfId="8909" xr:uid="{00000000-0005-0000-0000-00000F230000}"/>
    <cellStyle name="Heading 2 2" xfId="10354" xr:uid="{00000000-0005-0000-0000-000010230000}"/>
    <cellStyle name="Heading 3" xfId="8910" xr:uid="{00000000-0005-0000-0000-000011230000}"/>
    <cellStyle name="Heading 3 2" xfId="8911" xr:uid="{00000000-0005-0000-0000-000012230000}"/>
    <cellStyle name="Heading 3 3" xfId="8912" xr:uid="{00000000-0005-0000-0000-000013230000}"/>
    <cellStyle name="Heading 3 4" xfId="8913" xr:uid="{00000000-0005-0000-0000-000014230000}"/>
    <cellStyle name="Heading 3 5" xfId="8914" xr:uid="{00000000-0005-0000-0000-000015230000}"/>
    <cellStyle name="Heading 3 6" xfId="8915" xr:uid="{00000000-0005-0000-0000-000016230000}"/>
    <cellStyle name="Heading 3 7" xfId="10355" xr:uid="{00000000-0005-0000-0000-000017230000}"/>
    <cellStyle name="Heading 4" xfId="8916" xr:uid="{00000000-0005-0000-0000-000018230000}"/>
    <cellStyle name="Heading 4 2" xfId="10356" xr:uid="{00000000-0005-0000-0000-000019230000}"/>
    <cellStyle name="Hyperlink 2" xfId="8917" xr:uid="{00000000-0005-0000-0000-00001A230000}"/>
    <cellStyle name="Hyperlink 2 2" xfId="10357" xr:uid="{00000000-0005-0000-0000-00001B230000}"/>
    <cellStyle name="Input 10" xfId="10358" xr:uid="{00000000-0005-0000-0000-00001C230000}"/>
    <cellStyle name="Input 11" xfId="8918" xr:uid="{00000000-0005-0000-0000-00001D230000}"/>
    <cellStyle name="Input 2" xfId="8919" xr:uid="{00000000-0005-0000-0000-00001E230000}"/>
    <cellStyle name="Input 2 2" xfId="8920" xr:uid="{00000000-0005-0000-0000-00001F230000}"/>
    <cellStyle name="Input 2 2 2" xfId="8921" xr:uid="{00000000-0005-0000-0000-000020230000}"/>
    <cellStyle name="Input 2 3" xfId="8922" xr:uid="{00000000-0005-0000-0000-000021230000}"/>
    <cellStyle name="Input 3" xfId="8923" xr:uid="{00000000-0005-0000-0000-000022230000}"/>
    <cellStyle name="Input 3 2" xfId="8924" xr:uid="{00000000-0005-0000-0000-000023230000}"/>
    <cellStyle name="Input 3 3" xfId="8925" xr:uid="{00000000-0005-0000-0000-000024230000}"/>
    <cellStyle name="Input 3 4" xfId="8926" xr:uid="{00000000-0005-0000-0000-000025230000}"/>
    <cellStyle name="Input 4" xfId="8927" xr:uid="{00000000-0005-0000-0000-000026230000}"/>
    <cellStyle name="Input 4 2" xfId="8928" xr:uid="{00000000-0005-0000-0000-000027230000}"/>
    <cellStyle name="Input 5" xfId="8929" xr:uid="{00000000-0005-0000-0000-000028230000}"/>
    <cellStyle name="Input 6" xfId="8930" xr:uid="{00000000-0005-0000-0000-000029230000}"/>
    <cellStyle name="Input 7" xfId="8931" xr:uid="{00000000-0005-0000-0000-00002A230000}"/>
    <cellStyle name="Input 8" xfId="8932" xr:uid="{00000000-0005-0000-0000-00002B230000}"/>
    <cellStyle name="Input 9" xfId="8933" xr:uid="{00000000-0005-0000-0000-00002C230000}"/>
    <cellStyle name="Insatisfaisant" xfId="8934" xr:uid="{00000000-0005-0000-0000-00002D230000}"/>
    <cellStyle name="Komma 10" xfId="8935" xr:uid="{00000000-0005-0000-0000-00002E230000}"/>
    <cellStyle name="Komma 11" xfId="8936" xr:uid="{00000000-0005-0000-0000-00002F230000}"/>
    <cellStyle name="Komma 12" xfId="8937" xr:uid="{00000000-0005-0000-0000-000030230000}"/>
    <cellStyle name="Komma 13" xfId="8938" xr:uid="{00000000-0005-0000-0000-000031230000}"/>
    <cellStyle name="Komma 14" xfId="8939" xr:uid="{00000000-0005-0000-0000-000032230000}"/>
    <cellStyle name="Komma 15" xfId="8940" xr:uid="{00000000-0005-0000-0000-000033230000}"/>
    <cellStyle name="Komma 16" xfId="8941" xr:uid="{00000000-0005-0000-0000-000034230000}"/>
    <cellStyle name="Komma 17" xfId="8942" xr:uid="{00000000-0005-0000-0000-000035230000}"/>
    <cellStyle name="Komma 18" xfId="8943" xr:uid="{00000000-0005-0000-0000-000036230000}"/>
    <cellStyle name="Komma 19" xfId="10359" xr:uid="{00000000-0005-0000-0000-000037230000}"/>
    <cellStyle name="Komma 2" xfId="8944" xr:uid="{00000000-0005-0000-0000-000038230000}"/>
    <cellStyle name="Komma 2 2" xfId="8945" xr:uid="{00000000-0005-0000-0000-000039230000}"/>
    <cellStyle name="Komma 2 2 2" xfId="8946" xr:uid="{00000000-0005-0000-0000-00003A230000}"/>
    <cellStyle name="Komma 2 3" xfId="8947" xr:uid="{00000000-0005-0000-0000-00003B230000}"/>
    <cellStyle name="Komma 2 4" xfId="8948" xr:uid="{00000000-0005-0000-0000-00003C230000}"/>
    <cellStyle name="Komma 2 5" xfId="10360" xr:uid="{00000000-0005-0000-0000-00003D230000}"/>
    <cellStyle name="Komma 20" xfId="10284" xr:uid="{00000000-0005-0000-0000-00003E230000}"/>
    <cellStyle name="Komma 3" xfId="8949" xr:uid="{00000000-0005-0000-0000-00003F230000}"/>
    <cellStyle name="Komma 3 2" xfId="8950" xr:uid="{00000000-0005-0000-0000-000040230000}"/>
    <cellStyle name="Komma 3 2 2" xfId="10362" xr:uid="{00000000-0005-0000-0000-000041230000}"/>
    <cellStyle name="Komma 3 3" xfId="8951" xr:uid="{00000000-0005-0000-0000-000042230000}"/>
    <cellStyle name="Komma 3 3 2" xfId="8952" xr:uid="{00000000-0005-0000-0000-000043230000}"/>
    <cellStyle name="Komma 3 3 3" xfId="8953" xr:uid="{00000000-0005-0000-0000-000044230000}"/>
    <cellStyle name="Komma 3 3 4" xfId="8954" xr:uid="{00000000-0005-0000-0000-000045230000}"/>
    <cellStyle name="Komma 3 4" xfId="8955" xr:uid="{00000000-0005-0000-0000-000046230000}"/>
    <cellStyle name="Komma 3 4 2" xfId="8956" xr:uid="{00000000-0005-0000-0000-000047230000}"/>
    <cellStyle name="Komma 3 4 3" xfId="8957" xr:uid="{00000000-0005-0000-0000-000048230000}"/>
    <cellStyle name="Komma 3 4 4" xfId="8958" xr:uid="{00000000-0005-0000-0000-000049230000}"/>
    <cellStyle name="Komma 3 4 4 2" xfId="8959" xr:uid="{00000000-0005-0000-0000-00004A230000}"/>
    <cellStyle name="Komma 3 4 4 3" xfId="8960" xr:uid="{00000000-0005-0000-0000-00004B230000}"/>
    <cellStyle name="Komma 3 4 4 3 2" xfId="8961" xr:uid="{00000000-0005-0000-0000-00004C230000}"/>
    <cellStyle name="Komma 3 4 4 3 3" xfId="8962" xr:uid="{00000000-0005-0000-0000-00004D230000}"/>
    <cellStyle name="Komma 3 4 4 3 3 2" xfId="8963" xr:uid="{00000000-0005-0000-0000-00004E230000}"/>
    <cellStyle name="Komma 3 4 4 3 3 3" xfId="8964" xr:uid="{00000000-0005-0000-0000-00004F230000}"/>
    <cellStyle name="Komma 3 4 4 3 3 3 2" xfId="8965" xr:uid="{00000000-0005-0000-0000-000050230000}"/>
    <cellStyle name="Komma 3 4 4 3 3 4" xfId="8966" xr:uid="{00000000-0005-0000-0000-000051230000}"/>
    <cellStyle name="Komma 3 4 4 4" xfId="8967" xr:uid="{00000000-0005-0000-0000-000052230000}"/>
    <cellStyle name="Komma 3 4 4 4 2" xfId="8968" xr:uid="{00000000-0005-0000-0000-000053230000}"/>
    <cellStyle name="Komma 3 4 4 4 3" xfId="8969" xr:uid="{00000000-0005-0000-0000-000054230000}"/>
    <cellStyle name="Komma 3 4 5" xfId="8970" xr:uid="{00000000-0005-0000-0000-000055230000}"/>
    <cellStyle name="Komma 3 5" xfId="8971" xr:uid="{00000000-0005-0000-0000-000056230000}"/>
    <cellStyle name="Komma 3 6" xfId="10361" xr:uid="{00000000-0005-0000-0000-000057230000}"/>
    <cellStyle name="Komma 4" xfId="8972" xr:uid="{00000000-0005-0000-0000-000058230000}"/>
    <cellStyle name="Komma 4 2" xfId="8973" xr:uid="{00000000-0005-0000-0000-000059230000}"/>
    <cellStyle name="Komma 4 2 2" xfId="8974" xr:uid="{00000000-0005-0000-0000-00005A230000}"/>
    <cellStyle name="Komma 4 2 2 2" xfId="10365" xr:uid="{00000000-0005-0000-0000-00005B230000}"/>
    <cellStyle name="Komma 4 2 3" xfId="8975" xr:uid="{00000000-0005-0000-0000-00005C230000}"/>
    <cellStyle name="Komma 4 2 4" xfId="10364" xr:uid="{00000000-0005-0000-0000-00005D230000}"/>
    <cellStyle name="Komma 4 3" xfId="8976" xr:uid="{00000000-0005-0000-0000-00005E230000}"/>
    <cellStyle name="Komma 4 4" xfId="8977" xr:uid="{00000000-0005-0000-0000-00005F230000}"/>
    <cellStyle name="Komma 4 5" xfId="8978" xr:uid="{00000000-0005-0000-0000-000060230000}"/>
    <cellStyle name="Komma 4 6" xfId="10363" xr:uid="{00000000-0005-0000-0000-000061230000}"/>
    <cellStyle name="Komma 5" xfId="8979" xr:uid="{00000000-0005-0000-0000-000062230000}"/>
    <cellStyle name="Komma 5 10" xfId="8980" xr:uid="{00000000-0005-0000-0000-000063230000}"/>
    <cellStyle name="Komma 5 11" xfId="8981" xr:uid="{00000000-0005-0000-0000-000064230000}"/>
    <cellStyle name="Komma 5 12" xfId="8982" xr:uid="{00000000-0005-0000-0000-000065230000}"/>
    <cellStyle name="Komma 5 13" xfId="10366" xr:uid="{00000000-0005-0000-0000-000066230000}"/>
    <cellStyle name="Komma 5 2" xfId="8983" xr:uid="{00000000-0005-0000-0000-000067230000}"/>
    <cellStyle name="Komma 5 2 10" xfId="8984" xr:uid="{00000000-0005-0000-0000-000068230000}"/>
    <cellStyle name="Komma 5 2 2" xfId="8985" xr:uid="{00000000-0005-0000-0000-000069230000}"/>
    <cellStyle name="Komma 5 2 2 2" xfId="8986" xr:uid="{00000000-0005-0000-0000-00006A230000}"/>
    <cellStyle name="Komma 5 2 3" xfId="8987" xr:uid="{00000000-0005-0000-0000-00006B230000}"/>
    <cellStyle name="Komma 5 2 3 2" xfId="8988" xr:uid="{00000000-0005-0000-0000-00006C230000}"/>
    <cellStyle name="Komma 5 2 3 3" xfId="8989" xr:uid="{00000000-0005-0000-0000-00006D230000}"/>
    <cellStyle name="Komma 5 2 3 4" xfId="8990" xr:uid="{00000000-0005-0000-0000-00006E230000}"/>
    <cellStyle name="Komma 5 2 3 5" xfId="8991" xr:uid="{00000000-0005-0000-0000-00006F230000}"/>
    <cellStyle name="Komma 5 2 3 6" xfId="8992" xr:uid="{00000000-0005-0000-0000-000070230000}"/>
    <cellStyle name="Komma 5 2 4" xfId="8993" xr:uid="{00000000-0005-0000-0000-000071230000}"/>
    <cellStyle name="Komma 5 2 4 2" xfId="8994" xr:uid="{00000000-0005-0000-0000-000072230000}"/>
    <cellStyle name="Komma 5 2 4 3" xfId="8995" xr:uid="{00000000-0005-0000-0000-000073230000}"/>
    <cellStyle name="Komma 5 2 4 4" xfId="8996" xr:uid="{00000000-0005-0000-0000-000074230000}"/>
    <cellStyle name="Komma 5 2 4 5" xfId="8997" xr:uid="{00000000-0005-0000-0000-000075230000}"/>
    <cellStyle name="Komma 5 2 4 6" xfId="8998" xr:uid="{00000000-0005-0000-0000-000076230000}"/>
    <cellStyle name="Komma 5 2 5" xfId="8999" xr:uid="{00000000-0005-0000-0000-000077230000}"/>
    <cellStyle name="Komma 5 2 6" xfId="9000" xr:uid="{00000000-0005-0000-0000-000078230000}"/>
    <cellStyle name="Komma 5 2 7" xfId="9001" xr:uid="{00000000-0005-0000-0000-000079230000}"/>
    <cellStyle name="Komma 5 2 8" xfId="9002" xr:uid="{00000000-0005-0000-0000-00007A230000}"/>
    <cellStyle name="Komma 5 2 9" xfId="9003" xr:uid="{00000000-0005-0000-0000-00007B230000}"/>
    <cellStyle name="Komma 5 3" xfId="9004" xr:uid="{00000000-0005-0000-0000-00007C230000}"/>
    <cellStyle name="Komma 5 3 2" xfId="9005" xr:uid="{00000000-0005-0000-0000-00007D230000}"/>
    <cellStyle name="Komma 5 3 3" xfId="9006" xr:uid="{00000000-0005-0000-0000-00007E230000}"/>
    <cellStyle name="Komma 5 3 4" xfId="9007" xr:uid="{00000000-0005-0000-0000-00007F230000}"/>
    <cellStyle name="Komma 5 3 4 2" xfId="9008" xr:uid="{00000000-0005-0000-0000-000080230000}"/>
    <cellStyle name="Komma 5 3 4 3" xfId="9009" xr:uid="{00000000-0005-0000-0000-000081230000}"/>
    <cellStyle name="Komma 5 3 4 3 2" xfId="9010" xr:uid="{00000000-0005-0000-0000-000082230000}"/>
    <cellStyle name="Komma 5 3 4 3 3" xfId="9011" xr:uid="{00000000-0005-0000-0000-000083230000}"/>
    <cellStyle name="Komma 5 3 4 3 3 2" xfId="9012" xr:uid="{00000000-0005-0000-0000-000084230000}"/>
    <cellStyle name="Komma 5 3 4 3 3 3" xfId="9013" xr:uid="{00000000-0005-0000-0000-000085230000}"/>
    <cellStyle name="Komma 5 3 4 3 3 3 2" xfId="9014" xr:uid="{00000000-0005-0000-0000-000086230000}"/>
    <cellStyle name="Komma 5 3 4 3 3 4" xfId="9015" xr:uid="{00000000-0005-0000-0000-000087230000}"/>
    <cellStyle name="Komma 5 3 4 4" xfId="9016" xr:uid="{00000000-0005-0000-0000-000088230000}"/>
    <cellStyle name="Komma 5 3 4 4 2" xfId="9017" xr:uid="{00000000-0005-0000-0000-000089230000}"/>
    <cellStyle name="Komma 5 3 4 4 3" xfId="9018" xr:uid="{00000000-0005-0000-0000-00008A230000}"/>
    <cellStyle name="Komma 5 3 5" xfId="9019" xr:uid="{00000000-0005-0000-0000-00008B230000}"/>
    <cellStyle name="Komma 5 3 6" xfId="9020" xr:uid="{00000000-0005-0000-0000-00008C230000}"/>
    <cellStyle name="Komma 5 4" xfId="9021" xr:uid="{00000000-0005-0000-0000-00008D230000}"/>
    <cellStyle name="Komma 5 4 2" xfId="9022" xr:uid="{00000000-0005-0000-0000-00008E230000}"/>
    <cellStyle name="Komma 5 5" xfId="9023" xr:uid="{00000000-0005-0000-0000-00008F230000}"/>
    <cellStyle name="Komma 5 5 2" xfId="9024" xr:uid="{00000000-0005-0000-0000-000090230000}"/>
    <cellStyle name="Komma 5 5 3" xfId="9025" xr:uid="{00000000-0005-0000-0000-000091230000}"/>
    <cellStyle name="Komma 5 5 4" xfId="9026" xr:uid="{00000000-0005-0000-0000-000092230000}"/>
    <cellStyle name="Komma 5 5 5" xfId="9027" xr:uid="{00000000-0005-0000-0000-000093230000}"/>
    <cellStyle name="Komma 5 5 6" xfId="9028" xr:uid="{00000000-0005-0000-0000-000094230000}"/>
    <cellStyle name="Komma 5 5 7" xfId="9029" xr:uid="{00000000-0005-0000-0000-000095230000}"/>
    <cellStyle name="Komma 5 6" xfId="9030" xr:uid="{00000000-0005-0000-0000-000096230000}"/>
    <cellStyle name="Komma 5 6 2" xfId="9031" xr:uid="{00000000-0005-0000-0000-000097230000}"/>
    <cellStyle name="Komma 5 6 3" xfId="9032" xr:uid="{00000000-0005-0000-0000-000098230000}"/>
    <cellStyle name="Komma 5 6 4" xfId="9033" xr:uid="{00000000-0005-0000-0000-000099230000}"/>
    <cellStyle name="Komma 5 6 5" xfId="9034" xr:uid="{00000000-0005-0000-0000-00009A230000}"/>
    <cellStyle name="Komma 5 6 6" xfId="9035" xr:uid="{00000000-0005-0000-0000-00009B230000}"/>
    <cellStyle name="Komma 5 7" xfId="9036" xr:uid="{00000000-0005-0000-0000-00009C230000}"/>
    <cellStyle name="Komma 5 8" xfId="9037" xr:uid="{00000000-0005-0000-0000-00009D230000}"/>
    <cellStyle name="Komma 5 9" xfId="9038" xr:uid="{00000000-0005-0000-0000-00009E230000}"/>
    <cellStyle name="Komma 6" xfId="9039" xr:uid="{00000000-0005-0000-0000-00009F230000}"/>
    <cellStyle name="Komma 6 2" xfId="9040" xr:uid="{00000000-0005-0000-0000-0000A0230000}"/>
    <cellStyle name="Komma 6 2 2" xfId="9041" xr:uid="{00000000-0005-0000-0000-0000A1230000}"/>
    <cellStyle name="Komma 6 3" xfId="9042" xr:uid="{00000000-0005-0000-0000-0000A2230000}"/>
    <cellStyle name="Komma 6 4" xfId="9043" xr:uid="{00000000-0005-0000-0000-0000A3230000}"/>
    <cellStyle name="Komma 6 5" xfId="9044" xr:uid="{00000000-0005-0000-0000-0000A4230000}"/>
    <cellStyle name="Komma 6 6" xfId="10367" xr:uid="{00000000-0005-0000-0000-0000A5230000}"/>
    <cellStyle name="Komma 7" xfId="9045" xr:uid="{00000000-0005-0000-0000-0000A6230000}"/>
    <cellStyle name="Komma 7 2" xfId="9046" xr:uid="{00000000-0005-0000-0000-0000A7230000}"/>
    <cellStyle name="Komma 7 3" xfId="9047" xr:uid="{00000000-0005-0000-0000-0000A8230000}"/>
    <cellStyle name="Komma 7 4" xfId="10407" xr:uid="{00000000-0005-0000-0000-0000A9230000}"/>
    <cellStyle name="Komma 8" xfId="9048" xr:uid="{00000000-0005-0000-0000-0000AA230000}"/>
    <cellStyle name="Komma 8 2" xfId="9049" xr:uid="{00000000-0005-0000-0000-0000AB230000}"/>
    <cellStyle name="Komma 8 2 2" xfId="9050" xr:uid="{00000000-0005-0000-0000-0000AC230000}"/>
    <cellStyle name="Komma 8 3" xfId="9051" xr:uid="{00000000-0005-0000-0000-0000AD230000}"/>
    <cellStyle name="Komma 9" xfId="9052" xr:uid="{00000000-0005-0000-0000-0000AE230000}"/>
    <cellStyle name="Kontroller celle 10" xfId="9053" xr:uid="{00000000-0005-0000-0000-0000AF230000}"/>
    <cellStyle name="Kontroller celle 2" xfId="9054" xr:uid="{00000000-0005-0000-0000-0000B0230000}"/>
    <cellStyle name="Kontroller celle 2 2" xfId="9055" xr:uid="{00000000-0005-0000-0000-0000B1230000}"/>
    <cellStyle name="Kontroller celle 2 3" xfId="9056" xr:uid="{00000000-0005-0000-0000-0000B2230000}"/>
    <cellStyle name="Kontroller celle 2 4" xfId="9057" xr:uid="{00000000-0005-0000-0000-0000B3230000}"/>
    <cellStyle name="Kontroller celle 3" xfId="9058" xr:uid="{00000000-0005-0000-0000-0000B4230000}"/>
    <cellStyle name="Kontroller celle 3 2" xfId="9059" xr:uid="{00000000-0005-0000-0000-0000B5230000}"/>
    <cellStyle name="Kontroller celle 3 3" xfId="9060" xr:uid="{00000000-0005-0000-0000-0000B6230000}"/>
    <cellStyle name="Kontroller celle 4" xfId="9061" xr:uid="{00000000-0005-0000-0000-0000B7230000}"/>
    <cellStyle name="Kontroller celle 4 2" xfId="9062" xr:uid="{00000000-0005-0000-0000-0000B8230000}"/>
    <cellStyle name="Kontroller celle 5" xfId="9063" xr:uid="{00000000-0005-0000-0000-0000B9230000}"/>
    <cellStyle name="Kontroller celle 6" xfId="9064" xr:uid="{00000000-0005-0000-0000-0000BA230000}"/>
    <cellStyle name="Kontroller celle 7" xfId="9065" xr:uid="{00000000-0005-0000-0000-0000BB230000}"/>
    <cellStyle name="Kontroller celle 8" xfId="9066" xr:uid="{00000000-0005-0000-0000-0000BC230000}"/>
    <cellStyle name="Kontroller celle 9" xfId="10368" xr:uid="{00000000-0005-0000-0000-0000BD230000}"/>
    <cellStyle name="Link 2" xfId="9067" xr:uid="{00000000-0005-0000-0000-0000BE230000}"/>
    <cellStyle name="Link 2 2" xfId="10370" xr:uid="{00000000-0005-0000-0000-0000BF230000}"/>
    <cellStyle name="Link 3" xfId="10369" xr:uid="{00000000-0005-0000-0000-0000C0230000}"/>
    <cellStyle name="Linked Cell" xfId="9068" xr:uid="{00000000-0005-0000-0000-0000C1230000}"/>
    <cellStyle name="Linked Cell 2" xfId="10371" xr:uid="{00000000-0005-0000-0000-0000C2230000}"/>
    <cellStyle name="Markeringsfarve1 10" xfId="9069" xr:uid="{00000000-0005-0000-0000-0000C3230000}"/>
    <cellStyle name="Markeringsfarve1 2" xfId="9070" xr:uid="{00000000-0005-0000-0000-0000C4230000}"/>
    <cellStyle name="Markeringsfarve1 2 2" xfId="9071" xr:uid="{00000000-0005-0000-0000-0000C5230000}"/>
    <cellStyle name="Markeringsfarve1 2 3" xfId="9072" xr:uid="{00000000-0005-0000-0000-0000C6230000}"/>
    <cellStyle name="Markeringsfarve1 2 4" xfId="9073" xr:uid="{00000000-0005-0000-0000-0000C7230000}"/>
    <cellStyle name="Markeringsfarve1 3" xfId="9074" xr:uid="{00000000-0005-0000-0000-0000C8230000}"/>
    <cellStyle name="Markeringsfarve1 3 2" xfId="9075" xr:uid="{00000000-0005-0000-0000-0000C9230000}"/>
    <cellStyle name="Markeringsfarve1 3 3" xfId="9076" xr:uid="{00000000-0005-0000-0000-0000CA230000}"/>
    <cellStyle name="Markeringsfarve1 4" xfId="9077" xr:uid="{00000000-0005-0000-0000-0000CB230000}"/>
    <cellStyle name="Markeringsfarve1 4 2" xfId="9078" xr:uid="{00000000-0005-0000-0000-0000CC230000}"/>
    <cellStyle name="Markeringsfarve1 5" xfId="9079" xr:uid="{00000000-0005-0000-0000-0000CD230000}"/>
    <cellStyle name="Markeringsfarve1 6" xfId="9080" xr:uid="{00000000-0005-0000-0000-0000CE230000}"/>
    <cellStyle name="Markeringsfarve1 7" xfId="9081" xr:uid="{00000000-0005-0000-0000-0000CF230000}"/>
    <cellStyle name="Markeringsfarve1 8" xfId="9082" xr:uid="{00000000-0005-0000-0000-0000D0230000}"/>
    <cellStyle name="Markeringsfarve1 9" xfId="10372" xr:uid="{00000000-0005-0000-0000-0000D1230000}"/>
    <cellStyle name="Markeringsfarve2 10" xfId="9083" xr:uid="{00000000-0005-0000-0000-0000D2230000}"/>
    <cellStyle name="Markeringsfarve2 2" xfId="9084" xr:uid="{00000000-0005-0000-0000-0000D3230000}"/>
    <cellStyle name="Markeringsfarve2 2 2" xfId="9085" xr:uid="{00000000-0005-0000-0000-0000D4230000}"/>
    <cellStyle name="Markeringsfarve2 2 3" xfId="9086" xr:uid="{00000000-0005-0000-0000-0000D5230000}"/>
    <cellStyle name="Markeringsfarve2 2 4" xfId="9087" xr:uid="{00000000-0005-0000-0000-0000D6230000}"/>
    <cellStyle name="Markeringsfarve2 3" xfId="9088" xr:uid="{00000000-0005-0000-0000-0000D7230000}"/>
    <cellStyle name="Markeringsfarve2 3 2" xfId="9089" xr:uid="{00000000-0005-0000-0000-0000D8230000}"/>
    <cellStyle name="Markeringsfarve2 3 3" xfId="9090" xr:uid="{00000000-0005-0000-0000-0000D9230000}"/>
    <cellStyle name="Markeringsfarve2 4" xfId="9091" xr:uid="{00000000-0005-0000-0000-0000DA230000}"/>
    <cellStyle name="Markeringsfarve2 4 2" xfId="9092" xr:uid="{00000000-0005-0000-0000-0000DB230000}"/>
    <cellStyle name="Markeringsfarve2 5" xfId="9093" xr:uid="{00000000-0005-0000-0000-0000DC230000}"/>
    <cellStyle name="Markeringsfarve2 6" xfId="9094" xr:uid="{00000000-0005-0000-0000-0000DD230000}"/>
    <cellStyle name="Markeringsfarve2 7" xfId="9095" xr:uid="{00000000-0005-0000-0000-0000DE230000}"/>
    <cellStyle name="Markeringsfarve2 8" xfId="9096" xr:uid="{00000000-0005-0000-0000-0000DF230000}"/>
    <cellStyle name="Markeringsfarve2 9" xfId="10373" xr:uid="{00000000-0005-0000-0000-0000E0230000}"/>
    <cellStyle name="Markeringsfarve3 10" xfId="9097" xr:uid="{00000000-0005-0000-0000-0000E1230000}"/>
    <cellStyle name="Markeringsfarve3 2" xfId="9098" xr:uid="{00000000-0005-0000-0000-0000E2230000}"/>
    <cellStyle name="Markeringsfarve3 2 2" xfId="9099" xr:uid="{00000000-0005-0000-0000-0000E3230000}"/>
    <cellStyle name="Markeringsfarve3 2 3" xfId="9100" xr:uid="{00000000-0005-0000-0000-0000E4230000}"/>
    <cellStyle name="Markeringsfarve3 2 4" xfId="9101" xr:uid="{00000000-0005-0000-0000-0000E5230000}"/>
    <cellStyle name="Markeringsfarve3 3" xfId="9102" xr:uid="{00000000-0005-0000-0000-0000E6230000}"/>
    <cellStyle name="Markeringsfarve3 3 2" xfId="9103" xr:uid="{00000000-0005-0000-0000-0000E7230000}"/>
    <cellStyle name="Markeringsfarve3 3 3" xfId="9104" xr:uid="{00000000-0005-0000-0000-0000E8230000}"/>
    <cellStyle name="Markeringsfarve3 4" xfId="9105" xr:uid="{00000000-0005-0000-0000-0000E9230000}"/>
    <cellStyle name="Markeringsfarve3 4 2" xfId="9106" xr:uid="{00000000-0005-0000-0000-0000EA230000}"/>
    <cellStyle name="Markeringsfarve3 5" xfId="9107" xr:uid="{00000000-0005-0000-0000-0000EB230000}"/>
    <cellStyle name="Markeringsfarve3 6" xfId="9108" xr:uid="{00000000-0005-0000-0000-0000EC230000}"/>
    <cellStyle name="Markeringsfarve3 7" xfId="9109" xr:uid="{00000000-0005-0000-0000-0000ED230000}"/>
    <cellStyle name="Markeringsfarve3 8" xfId="9110" xr:uid="{00000000-0005-0000-0000-0000EE230000}"/>
    <cellStyle name="Markeringsfarve3 9" xfId="10374" xr:uid="{00000000-0005-0000-0000-0000EF230000}"/>
    <cellStyle name="Markeringsfarve4 10" xfId="9111" xr:uid="{00000000-0005-0000-0000-0000F0230000}"/>
    <cellStyle name="Markeringsfarve4 2" xfId="9112" xr:uid="{00000000-0005-0000-0000-0000F1230000}"/>
    <cellStyle name="Markeringsfarve4 2 2" xfId="9113" xr:uid="{00000000-0005-0000-0000-0000F2230000}"/>
    <cellStyle name="Markeringsfarve4 2 3" xfId="9114" xr:uid="{00000000-0005-0000-0000-0000F3230000}"/>
    <cellStyle name="Markeringsfarve4 2 4" xfId="9115" xr:uid="{00000000-0005-0000-0000-0000F4230000}"/>
    <cellStyle name="Markeringsfarve4 3" xfId="9116" xr:uid="{00000000-0005-0000-0000-0000F5230000}"/>
    <cellStyle name="Markeringsfarve4 3 2" xfId="9117" xr:uid="{00000000-0005-0000-0000-0000F6230000}"/>
    <cellStyle name="Markeringsfarve4 3 3" xfId="9118" xr:uid="{00000000-0005-0000-0000-0000F7230000}"/>
    <cellStyle name="Markeringsfarve4 4" xfId="9119" xr:uid="{00000000-0005-0000-0000-0000F8230000}"/>
    <cellStyle name="Markeringsfarve4 4 2" xfId="9120" xr:uid="{00000000-0005-0000-0000-0000F9230000}"/>
    <cellStyle name="Markeringsfarve4 5" xfId="9121" xr:uid="{00000000-0005-0000-0000-0000FA230000}"/>
    <cellStyle name="Markeringsfarve4 6" xfId="9122" xr:uid="{00000000-0005-0000-0000-0000FB230000}"/>
    <cellStyle name="Markeringsfarve4 7" xfId="9123" xr:uid="{00000000-0005-0000-0000-0000FC230000}"/>
    <cellStyle name="Markeringsfarve4 8" xfId="9124" xr:uid="{00000000-0005-0000-0000-0000FD230000}"/>
    <cellStyle name="Markeringsfarve4 9" xfId="10375" xr:uid="{00000000-0005-0000-0000-0000FE230000}"/>
    <cellStyle name="Markeringsfarve5 10" xfId="9125" xr:uid="{00000000-0005-0000-0000-0000FF230000}"/>
    <cellStyle name="Markeringsfarve5 2" xfId="9126" xr:uid="{00000000-0005-0000-0000-000000240000}"/>
    <cellStyle name="Markeringsfarve5 2 2" xfId="9127" xr:uid="{00000000-0005-0000-0000-000001240000}"/>
    <cellStyle name="Markeringsfarve5 2 3" xfId="9128" xr:uid="{00000000-0005-0000-0000-000002240000}"/>
    <cellStyle name="Markeringsfarve5 2 4" xfId="9129" xr:uid="{00000000-0005-0000-0000-000003240000}"/>
    <cellStyle name="Markeringsfarve5 3" xfId="9130" xr:uid="{00000000-0005-0000-0000-000004240000}"/>
    <cellStyle name="Markeringsfarve5 3 2" xfId="9131" xr:uid="{00000000-0005-0000-0000-000005240000}"/>
    <cellStyle name="Markeringsfarve5 3 3" xfId="9132" xr:uid="{00000000-0005-0000-0000-000006240000}"/>
    <cellStyle name="Markeringsfarve5 4" xfId="9133" xr:uid="{00000000-0005-0000-0000-000007240000}"/>
    <cellStyle name="Markeringsfarve5 4 2" xfId="9134" xr:uid="{00000000-0005-0000-0000-000008240000}"/>
    <cellStyle name="Markeringsfarve5 5" xfId="9135" xr:uid="{00000000-0005-0000-0000-000009240000}"/>
    <cellStyle name="Markeringsfarve5 6" xfId="9136" xr:uid="{00000000-0005-0000-0000-00000A240000}"/>
    <cellStyle name="Markeringsfarve5 7" xfId="9137" xr:uid="{00000000-0005-0000-0000-00000B240000}"/>
    <cellStyle name="Markeringsfarve5 8" xfId="9138" xr:uid="{00000000-0005-0000-0000-00000C240000}"/>
    <cellStyle name="Markeringsfarve5 9" xfId="10376" xr:uid="{00000000-0005-0000-0000-00000D240000}"/>
    <cellStyle name="Markeringsfarve6 10" xfId="9139" xr:uid="{00000000-0005-0000-0000-00000E240000}"/>
    <cellStyle name="Markeringsfarve6 2" xfId="9140" xr:uid="{00000000-0005-0000-0000-00000F240000}"/>
    <cellStyle name="Markeringsfarve6 2 2" xfId="9141" xr:uid="{00000000-0005-0000-0000-000010240000}"/>
    <cellStyle name="Markeringsfarve6 2 3" xfId="9142" xr:uid="{00000000-0005-0000-0000-000011240000}"/>
    <cellStyle name="Markeringsfarve6 2 4" xfId="9143" xr:uid="{00000000-0005-0000-0000-000012240000}"/>
    <cellStyle name="Markeringsfarve6 3" xfId="9144" xr:uid="{00000000-0005-0000-0000-000013240000}"/>
    <cellStyle name="Markeringsfarve6 3 2" xfId="9145" xr:uid="{00000000-0005-0000-0000-000014240000}"/>
    <cellStyle name="Markeringsfarve6 3 3" xfId="9146" xr:uid="{00000000-0005-0000-0000-000015240000}"/>
    <cellStyle name="Markeringsfarve6 4" xfId="9147" xr:uid="{00000000-0005-0000-0000-000016240000}"/>
    <cellStyle name="Markeringsfarve6 4 2" xfId="9148" xr:uid="{00000000-0005-0000-0000-000017240000}"/>
    <cellStyle name="Markeringsfarve6 5" xfId="9149" xr:uid="{00000000-0005-0000-0000-000018240000}"/>
    <cellStyle name="Markeringsfarve6 6" xfId="9150" xr:uid="{00000000-0005-0000-0000-000019240000}"/>
    <cellStyle name="Markeringsfarve6 7" xfId="9151" xr:uid="{00000000-0005-0000-0000-00001A240000}"/>
    <cellStyle name="Markeringsfarve6 8" xfId="9152" xr:uid="{00000000-0005-0000-0000-00001B240000}"/>
    <cellStyle name="Markeringsfarve6 9" xfId="10377" xr:uid="{00000000-0005-0000-0000-00001C240000}"/>
    <cellStyle name="Neutral 10" xfId="9153" xr:uid="{00000000-0005-0000-0000-00001D240000}"/>
    <cellStyle name="Neutral 2" xfId="9154" xr:uid="{00000000-0005-0000-0000-00001E240000}"/>
    <cellStyle name="Neutral 2 2" xfId="9155" xr:uid="{00000000-0005-0000-0000-00001F240000}"/>
    <cellStyle name="Neutral 2 3" xfId="9156" xr:uid="{00000000-0005-0000-0000-000020240000}"/>
    <cellStyle name="Neutral 2 4" xfId="9157" xr:uid="{00000000-0005-0000-0000-000021240000}"/>
    <cellStyle name="Neutral 3" xfId="9158" xr:uid="{00000000-0005-0000-0000-000022240000}"/>
    <cellStyle name="Neutral 3 2" xfId="9159" xr:uid="{00000000-0005-0000-0000-000023240000}"/>
    <cellStyle name="Neutral 3 3" xfId="9160" xr:uid="{00000000-0005-0000-0000-000024240000}"/>
    <cellStyle name="Neutral 4" xfId="9161" xr:uid="{00000000-0005-0000-0000-000025240000}"/>
    <cellStyle name="Neutral 4 2" xfId="9162" xr:uid="{00000000-0005-0000-0000-000026240000}"/>
    <cellStyle name="Neutral 5" xfId="9163" xr:uid="{00000000-0005-0000-0000-000027240000}"/>
    <cellStyle name="Neutral 6" xfId="9164" xr:uid="{00000000-0005-0000-0000-000028240000}"/>
    <cellStyle name="Neutral 7" xfId="9165" xr:uid="{00000000-0005-0000-0000-000029240000}"/>
    <cellStyle name="Neutral 8" xfId="9166" xr:uid="{00000000-0005-0000-0000-00002A240000}"/>
    <cellStyle name="Neutral 9" xfId="10378" xr:uid="{00000000-0005-0000-0000-00002B240000}"/>
    <cellStyle name="Neutre" xfId="9167" xr:uid="{00000000-0005-0000-0000-00002C240000}"/>
    <cellStyle name="Normal" xfId="0" builtinId="0"/>
    <cellStyle name="Normal 10" xfId="9168" xr:uid="{00000000-0005-0000-0000-00002E240000}"/>
    <cellStyle name="Normal 10 10" xfId="9169" xr:uid="{00000000-0005-0000-0000-00002F240000}"/>
    <cellStyle name="Normal 10 11" xfId="9170" xr:uid="{00000000-0005-0000-0000-000030240000}"/>
    <cellStyle name="Normal 10 12" xfId="10379" xr:uid="{00000000-0005-0000-0000-000031240000}"/>
    <cellStyle name="Normal 10 2" xfId="9171" xr:uid="{00000000-0005-0000-0000-000032240000}"/>
    <cellStyle name="Normal 10 2 2" xfId="9172" xr:uid="{00000000-0005-0000-0000-000033240000}"/>
    <cellStyle name="Normal 10 2 2 2" xfId="9173" xr:uid="{00000000-0005-0000-0000-000034240000}"/>
    <cellStyle name="Normal 10 2 2 3" xfId="9174" xr:uid="{00000000-0005-0000-0000-000035240000}"/>
    <cellStyle name="Normal 10 2 2 4" xfId="9175" xr:uid="{00000000-0005-0000-0000-000036240000}"/>
    <cellStyle name="Normal 10 2 2 5" xfId="9176" xr:uid="{00000000-0005-0000-0000-000037240000}"/>
    <cellStyle name="Normal 10 2 2 6" xfId="9177" xr:uid="{00000000-0005-0000-0000-000038240000}"/>
    <cellStyle name="Normal 10 2 3" xfId="9178" xr:uid="{00000000-0005-0000-0000-000039240000}"/>
    <cellStyle name="Normal 10 2 3 2" xfId="9179" xr:uid="{00000000-0005-0000-0000-00003A240000}"/>
    <cellStyle name="Normal 10 2 3 3" xfId="9180" xr:uid="{00000000-0005-0000-0000-00003B240000}"/>
    <cellStyle name="Normal 10 2 3 4" xfId="9181" xr:uid="{00000000-0005-0000-0000-00003C240000}"/>
    <cellStyle name="Normal 10 2 3 5" xfId="9182" xr:uid="{00000000-0005-0000-0000-00003D240000}"/>
    <cellStyle name="Normal 10 2 3 6" xfId="9183" xr:uid="{00000000-0005-0000-0000-00003E240000}"/>
    <cellStyle name="Normal 10 2 4" xfId="9184" xr:uid="{00000000-0005-0000-0000-00003F240000}"/>
    <cellStyle name="Normal 10 2 5" xfId="9185" xr:uid="{00000000-0005-0000-0000-000040240000}"/>
    <cellStyle name="Normal 10 2 6" xfId="9186" xr:uid="{00000000-0005-0000-0000-000041240000}"/>
    <cellStyle name="Normal 10 2 7" xfId="9187" xr:uid="{00000000-0005-0000-0000-000042240000}"/>
    <cellStyle name="Normal 10 2 8" xfId="9188" xr:uid="{00000000-0005-0000-0000-000043240000}"/>
    <cellStyle name="Normal 10 3" xfId="9189" xr:uid="{00000000-0005-0000-0000-000044240000}"/>
    <cellStyle name="Normal 10 3 2" xfId="9190" xr:uid="{00000000-0005-0000-0000-000045240000}"/>
    <cellStyle name="Normal 10 4" xfId="9191" xr:uid="{00000000-0005-0000-0000-000046240000}"/>
    <cellStyle name="Normal 10 4 2" xfId="9192" xr:uid="{00000000-0005-0000-0000-000047240000}"/>
    <cellStyle name="Normal 10 4 3" xfId="9193" xr:uid="{00000000-0005-0000-0000-000048240000}"/>
    <cellStyle name="Normal 10 4 4" xfId="9194" xr:uid="{00000000-0005-0000-0000-000049240000}"/>
    <cellStyle name="Normal 10 4 5" xfId="9195" xr:uid="{00000000-0005-0000-0000-00004A240000}"/>
    <cellStyle name="Normal 10 4 6" xfId="9196" xr:uid="{00000000-0005-0000-0000-00004B240000}"/>
    <cellStyle name="Normal 10 5" xfId="9197" xr:uid="{00000000-0005-0000-0000-00004C240000}"/>
    <cellStyle name="Normal 10 5 2" xfId="9198" xr:uid="{00000000-0005-0000-0000-00004D240000}"/>
    <cellStyle name="Normal 10 5 3" xfId="9199" xr:uid="{00000000-0005-0000-0000-00004E240000}"/>
    <cellStyle name="Normal 10 5 4" xfId="9200" xr:uid="{00000000-0005-0000-0000-00004F240000}"/>
    <cellStyle name="Normal 10 5 5" xfId="9201" xr:uid="{00000000-0005-0000-0000-000050240000}"/>
    <cellStyle name="Normal 10 5 6" xfId="9202" xr:uid="{00000000-0005-0000-0000-000051240000}"/>
    <cellStyle name="Normal 10 6" xfId="9203" xr:uid="{00000000-0005-0000-0000-000052240000}"/>
    <cellStyle name="Normal 10 6 2" xfId="9204" xr:uid="{00000000-0005-0000-0000-000053240000}"/>
    <cellStyle name="Normal 10 6 3" xfId="9205" xr:uid="{00000000-0005-0000-0000-000054240000}"/>
    <cellStyle name="Normal 10 6 4" xfId="9206" xr:uid="{00000000-0005-0000-0000-000055240000}"/>
    <cellStyle name="Normal 10 6 5" xfId="9207" xr:uid="{00000000-0005-0000-0000-000056240000}"/>
    <cellStyle name="Normal 10 6 6" xfId="9208" xr:uid="{00000000-0005-0000-0000-000057240000}"/>
    <cellStyle name="Normal 10 7" xfId="9209" xr:uid="{00000000-0005-0000-0000-000058240000}"/>
    <cellStyle name="Normal 10 8" xfId="9210" xr:uid="{00000000-0005-0000-0000-000059240000}"/>
    <cellStyle name="Normal 10 9" xfId="9211" xr:uid="{00000000-0005-0000-0000-00005A240000}"/>
    <cellStyle name="Normal 11" xfId="9212" xr:uid="{00000000-0005-0000-0000-00005B240000}"/>
    <cellStyle name="Normal 12" xfId="9213" xr:uid="{00000000-0005-0000-0000-00005C240000}"/>
    <cellStyle name="Normal 12 2" xfId="9214" xr:uid="{00000000-0005-0000-0000-00005D240000}"/>
    <cellStyle name="Normal 13" xfId="9215" xr:uid="{00000000-0005-0000-0000-00005E240000}"/>
    <cellStyle name="Normal 13 2" xfId="10380" xr:uid="{00000000-0005-0000-0000-00005F240000}"/>
    <cellStyle name="Normal 14" xfId="9216" xr:uid="{00000000-0005-0000-0000-000060240000}"/>
    <cellStyle name="Normal 15" xfId="9217" xr:uid="{00000000-0005-0000-0000-000061240000}"/>
    <cellStyle name="Normal 16" xfId="9218" xr:uid="{00000000-0005-0000-0000-000062240000}"/>
    <cellStyle name="Normal 17" xfId="9219" xr:uid="{00000000-0005-0000-0000-000063240000}"/>
    <cellStyle name="Normal 18" xfId="9220" xr:uid="{00000000-0005-0000-0000-000064240000}"/>
    <cellStyle name="Normal 19" xfId="9221" xr:uid="{00000000-0005-0000-0000-000065240000}"/>
    <cellStyle name="Normal 2" xfId="9222" xr:uid="{00000000-0005-0000-0000-000066240000}"/>
    <cellStyle name="Normal 2 2" xfId="9223" xr:uid="{00000000-0005-0000-0000-000067240000}"/>
    <cellStyle name="Normal 2 2 2" xfId="9224" xr:uid="{00000000-0005-0000-0000-000068240000}"/>
    <cellStyle name="Normal 2 2 2 2" xfId="9225" xr:uid="{00000000-0005-0000-0000-000069240000}"/>
    <cellStyle name="Normal 2 2 3" xfId="9226" xr:uid="{00000000-0005-0000-0000-00006A240000}"/>
    <cellStyle name="Normal 2 2 4" xfId="9227" xr:uid="{00000000-0005-0000-0000-00006B240000}"/>
    <cellStyle name="Normal 2 2 5" xfId="9228" xr:uid="{00000000-0005-0000-0000-00006C240000}"/>
    <cellStyle name="Normal 2 2 6" xfId="10382" xr:uid="{00000000-0005-0000-0000-00006D240000}"/>
    <cellStyle name="Normal 2 3" xfId="9229" xr:uid="{00000000-0005-0000-0000-00006E240000}"/>
    <cellStyle name="Normal 2 3 2" xfId="9230" xr:uid="{00000000-0005-0000-0000-00006F240000}"/>
    <cellStyle name="Normal 2 4" xfId="9231" xr:uid="{00000000-0005-0000-0000-000070240000}"/>
    <cellStyle name="Normal 2 4 2" xfId="9232" xr:uid="{00000000-0005-0000-0000-000071240000}"/>
    <cellStyle name="Normal 2 4 3" xfId="9233" xr:uid="{00000000-0005-0000-0000-000072240000}"/>
    <cellStyle name="Normal 2 5" xfId="9234" xr:uid="{00000000-0005-0000-0000-000073240000}"/>
    <cellStyle name="Normal 2 5 2" xfId="9235" xr:uid="{00000000-0005-0000-0000-000074240000}"/>
    <cellStyle name="Normal 2 6" xfId="9236" xr:uid="{00000000-0005-0000-0000-000075240000}"/>
    <cellStyle name="Normal 2 6 2" xfId="9237" xr:uid="{00000000-0005-0000-0000-000076240000}"/>
    <cellStyle name="Normal 2 6 3" xfId="9238" xr:uid="{00000000-0005-0000-0000-000077240000}"/>
    <cellStyle name="Normal 2 6 4" xfId="9239" xr:uid="{00000000-0005-0000-0000-000078240000}"/>
    <cellStyle name="Normal 2 6 5" xfId="9240" xr:uid="{00000000-0005-0000-0000-000079240000}"/>
    <cellStyle name="Normal 2 6 6" xfId="9241" xr:uid="{00000000-0005-0000-0000-00007A240000}"/>
    <cellStyle name="Normal 2 7" xfId="10381" xr:uid="{00000000-0005-0000-0000-00007B240000}"/>
    <cellStyle name="Normal 2_Aktivitetstræk" xfId="9242" xr:uid="{00000000-0005-0000-0000-00007C240000}"/>
    <cellStyle name="Normal 20" xfId="9243" xr:uid="{00000000-0005-0000-0000-00007D240000}"/>
    <cellStyle name="Normal 21" xfId="9244" xr:uid="{00000000-0005-0000-0000-00007E240000}"/>
    <cellStyle name="Normal 22" xfId="3" xr:uid="{00000000-0005-0000-0000-00007F240000}"/>
    <cellStyle name="Normal 23" xfId="10402" xr:uid="{00000000-0005-0000-0000-000080240000}"/>
    <cellStyle name="Normal 24" xfId="10403" xr:uid="{00000000-0005-0000-0000-000081240000}"/>
    <cellStyle name="Normal 25" xfId="10404" xr:uid="{00000000-0005-0000-0000-000082240000}"/>
    <cellStyle name="Normal 26" xfId="10405" xr:uid="{00000000-0005-0000-0000-000083240000}"/>
    <cellStyle name="Normal 27" xfId="10408" xr:uid="{00000000-0005-0000-0000-000084240000}"/>
    <cellStyle name="Normal 28" xfId="10409" xr:uid="{00000000-0005-0000-0000-000085240000}"/>
    <cellStyle name="Normal 29" xfId="10410" xr:uid="{00000000-0005-0000-0000-000086240000}"/>
    <cellStyle name="Normal 3" xfId="9245" xr:uid="{00000000-0005-0000-0000-000087240000}"/>
    <cellStyle name="Normal 3 2" xfId="9246" xr:uid="{00000000-0005-0000-0000-000088240000}"/>
    <cellStyle name="Normal 3 2 2" xfId="9247" xr:uid="{00000000-0005-0000-0000-000089240000}"/>
    <cellStyle name="Normal 3 2 2 2" xfId="9248" xr:uid="{00000000-0005-0000-0000-00008A240000}"/>
    <cellStyle name="Normal 3 2 3" xfId="9249" xr:uid="{00000000-0005-0000-0000-00008B240000}"/>
    <cellStyle name="Normal 3 3" xfId="9250" xr:uid="{00000000-0005-0000-0000-00008C240000}"/>
    <cellStyle name="Normal 3 3 2" xfId="9251" xr:uid="{00000000-0005-0000-0000-00008D240000}"/>
    <cellStyle name="Normal 3 3 3" xfId="9252" xr:uid="{00000000-0005-0000-0000-00008E240000}"/>
    <cellStyle name="Normal 3 4" xfId="9253" xr:uid="{00000000-0005-0000-0000-00008F240000}"/>
    <cellStyle name="Normal 3 4 2" xfId="9254" xr:uid="{00000000-0005-0000-0000-000090240000}"/>
    <cellStyle name="Normal 3 4 3" xfId="9255" xr:uid="{00000000-0005-0000-0000-000091240000}"/>
    <cellStyle name="Normal 3 4 4" xfId="9256" xr:uid="{00000000-0005-0000-0000-000092240000}"/>
    <cellStyle name="Normal 3 4 4 2" xfId="9257" xr:uid="{00000000-0005-0000-0000-000093240000}"/>
    <cellStyle name="Normal 3 4 4 3" xfId="9258" xr:uid="{00000000-0005-0000-0000-000094240000}"/>
    <cellStyle name="Normal 3 4 4 3 2" xfId="9259" xr:uid="{00000000-0005-0000-0000-000095240000}"/>
    <cellStyle name="Normal 3 4 4 3 3" xfId="9260" xr:uid="{00000000-0005-0000-0000-000096240000}"/>
    <cellStyle name="Normal 3 4 4 3 3 2" xfId="9261" xr:uid="{00000000-0005-0000-0000-000097240000}"/>
    <cellStyle name="Normal 3 4 4 3 3 3" xfId="9262" xr:uid="{00000000-0005-0000-0000-000098240000}"/>
    <cellStyle name="Normal 3 4 4 3 3 3 2" xfId="9263" xr:uid="{00000000-0005-0000-0000-000099240000}"/>
    <cellStyle name="Normal 3 4 4 3 3 4" xfId="9264" xr:uid="{00000000-0005-0000-0000-00009A240000}"/>
    <cellStyle name="Normal 3 4 4 4" xfId="9265" xr:uid="{00000000-0005-0000-0000-00009B240000}"/>
    <cellStyle name="Normal 3 4 4 4 2" xfId="9266" xr:uid="{00000000-0005-0000-0000-00009C240000}"/>
    <cellStyle name="Normal 3 4 4 4 3" xfId="9267" xr:uid="{00000000-0005-0000-0000-00009D240000}"/>
    <cellStyle name="Normal 3 4 5" xfId="9268" xr:uid="{00000000-0005-0000-0000-00009E240000}"/>
    <cellStyle name="Normal 3 5" xfId="9269" xr:uid="{00000000-0005-0000-0000-00009F240000}"/>
    <cellStyle name="Normal 3 6" xfId="10383" xr:uid="{00000000-0005-0000-0000-0000A0240000}"/>
    <cellStyle name="Normal 4" xfId="9270" xr:uid="{00000000-0005-0000-0000-0000A1240000}"/>
    <cellStyle name="Normal 4 2" xfId="9271" xr:uid="{00000000-0005-0000-0000-0000A2240000}"/>
    <cellStyle name="Normal 4 2 2" xfId="9272" xr:uid="{00000000-0005-0000-0000-0000A3240000}"/>
    <cellStyle name="Normal 4 2 3" xfId="9273" xr:uid="{00000000-0005-0000-0000-0000A4240000}"/>
    <cellStyle name="Normal 4 2 4" xfId="10385" xr:uid="{00000000-0005-0000-0000-0000A5240000}"/>
    <cellStyle name="Normal 4 3" xfId="9274" xr:uid="{00000000-0005-0000-0000-0000A6240000}"/>
    <cellStyle name="Normal 4 4" xfId="9275" xr:uid="{00000000-0005-0000-0000-0000A7240000}"/>
    <cellStyle name="Normal 4 5" xfId="10384" xr:uid="{00000000-0005-0000-0000-0000A8240000}"/>
    <cellStyle name="Normal 4_22.11.-22.15.  Efterskoler m.v." xfId="9276" xr:uid="{00000000-0005-0000-0000-0000A9240000}"/>
    <cellStyle name="Normal 5" xfId="9277" xr:uid="{00000000-0005-0000-0000-0000AA240000}"/>
    <cellStyle name="Normal 5 10" xfId="9278" xr:uid="{00000000-0005-0000-0000-0000AB240000}"/>
    <cellStyle name="Normal 5 11" xfId="9279" xr:uid="{00000000-0005-0000-0000-0000AC240000}"/>
    <cellStyle name="Normal 5 12" xfId="9280" xr:uid="{00000000-0005-0000-0000-0000AD240000}"/>
    <cellStyle name="Normal 5 13" xfId="9281" xr:uid="{00000000-0005-0000-0000-0000AE240000}"/>
    <cellStyle name="Normal 5 14" xfId="9282" xr:uid="{00000000-0005-0000-0000-0000AF240000}"/>
    <cellStyle name="Normal 5 15" xfId="9283" xr:uid="{00000000-0005-0000-0000-0000B0240000}"/>
    <cellStyle name="Normal 5 16" xfId="10386" xr:uid="{00000000-0005-0000-0000-0000B1240000}"/>
    <cellStyle name="Normal 5 2" xfId="9284" xr:uid="{00000000-0005-0000-0000-0000B2240000}"/>
    <cellStyle name="Normal 5 2 10" xfId="9285" xr:uid="{00000000-0005-0000-0000-0000B3240000}"/>
    <cellStyle name="Normal 5 2 11" xfId="9286" xr:uid="{00000000-0005-0000-0000-0000B4240000}"/>
    <cellStyle name="Normal 5 2 12" xfId="9287" xr:uid="{00000000-0005-0000-0000-0000B5240000}"/>
    <cellStyle name="Normal 5 2 13" xfId="9288" xr:uid="{00000000-0005-0000-0000-0000B6240000}"/>
    <cellStyle name="Normal 5 2 14" xfId="9289" xr:uid="{00000000-0005-0000-0000-0000B7240000}"/>
    <cellStyle name="Normal 5 2 15" xfId="9290" xr:uid="{00000000-0005-0000-0000-0000B8240000}"/>
    <cellStyle name="Normal 5 2 16" xfId="10387" xr:uid="{00000000-0005-0000-0000-0000B9240000}"/>
    <cellStyle name="Normal 5 2 2" xfId="9291" xr:uid="{00000000-0005-0000-0000-0000BA240000}"/>
    <cellStyle name="Normal 5 2 2 10" xfId="9292" xr:uid="{00000000-0005-0000-0000-0000BB240000}"/>
    <cellStyle name="Normal 5 2 2 11" xfId="9293" xr:uid="{00000000-0005-0000-0000-0000BC240000}"/>
    <cellStyle name="Normal 5 2 2 12" xfId="9294" xr:uid="{00000000-0005-0000-0000-0000BD240000}"/>
    <cellStyle name="Normal 5 2 2 13" xfId="9295" xr:uid="{00000000-0005-0000-0000-0000BE240000}"/>
    <cellStyle name="Normal 5 2 2 2" xfId="9296" xr:uid="{00000000-0005-0000-0000-0000BF240000}"/>
    <cellStyle name="Normal 5 2 2 2 10" xfId="9297" xr:uid="{00000000-0005-0000-0000-0000C0240000}"/>
    <cellStyle name="Normal 5 2 2 2 11" xfId="9298" xr:uid="{00000000-0005-0000-0000-0000C1240000}"/>
    <cellStyle name="Normal 5 2 2 2 2" xfId="9299" xr:uid="{00000000-0005-0000-0000-0000C2240000}"/>
    <cellStyle name="Normal 5 2 2 2 2 10" xfId="9300" xr:uid="{00000000-0005-0000-0000-0000C3240000}"/>
    <cellStyle name="Normal 5 2 2 2 2 2" xfId="9301" xr:uid="{00000000-0005-0000-0000-0000C4240000}"/>
    <cellStyle name="Normal 5 2 2 2 2 2 2" xfId="9302" xr:uid="{00000000-0005-0000-0000-0000C5240000}"/>
    <cellStyle name="Normal 5 2 2 2 2 2 3" xfId="9303" xr:uid="{00000000-0005-0000-0000-0000C6240000}"/>
    <cellStyle name="Normal 5 2 2 2 2 2 4" xfId="9304" xr:uid="{00000000-0005-0000-0000-0000C7240000}"/>
    <cellStyle name="Normal 5 2 2 2 2 2 5" xfId="9305" xr:uid="{00000000-0005-0000-0000-0000C8240000}"/>
    <cellStyle name="Normal 5 2 2 2 2 2 6" xfId="9306" xr:uid="{00000000-0005-0000-0000-0000C9240000}"/>
    <cellStyle name="Normal 5 2 2 2 2 3" xfId="9307" xr:uid="{00000000-0005-0000-0000-0000CA240000}"/>
    <cellStyle name="Normal 5 2 2 2 2 3 2" xfId="9308" xr:uid="{00000000-0005-0000-0000-0000CB240000}"/>
    <cellStyle name="Normal 5 2 2 2 2 3 3" xfId="9309" xr:uid="{00000000-0005-0000-0000-0000CC240000}"/>
    <cellStyle name="Normal 5 2 2 2 2 3 4" xfId="9310" xr:uid="{00000000-0005-0000-0000-0000CD240000}"/>
    <cellStyle name="Normal 5 2 2 2 2 3 5" xfId="9311" xr:uid="{00000000-0005-0000-0000-0000CE240000}"/>
    <cellStyle name="Normal 5 2 2 2 2 3 6" xfId="9312" xr:uid="{00000000-0005-0000-0000-0000CF240000}"/>
    <cellStyle name="Normal 5 2 2 2 2 4" xfId="9313" xr:uid="{00000000-0005-0000-0000-0000D0240000}"/>
    <cellStyle name="Normal 5 2 2 2 2 4 2" xfId="9314" xr:uid="{00000000-0005-0000-0000-0000D1240000}"/>
    <cellStyle name="Normal 5 2 2 2 2 4 3" xfId="9315" xr:uid="{00000000-0005-0000-0000-0000D2240000}"/>
    <cellStyle name="Normal 5 2 2 2 2 4 4" xfId="9316" xr:uid="{00000000-0005-0000-0000-0000D3240000}"/>
    <cellStyle name="Normal 5 2 2 2 2 4 5" xfId="9317" xr:uid="{00000000-0005-0000-0000-0000D4240000}"/>
    <cellStyle name="Normal 5 2 2 2 2 4 6" xfId="9318" xr:uid="{00000000-0005-0000-0000-0000D5240000}"/>
    <cellStyle name="Normal 5 2 2 2 2 5" xfId="9319" xr:uid="{00000000-0005-0000-0000-0000D6240000}"/>
    <cellStyle name="Normal 5 2 2 2 2 5 2" xfId="9320" xr:uid="{00000000-0005-0000-0000-0000D7240000}"/>
    <cellStyle name="Normal 5 2 2 2 2 5 3" xfId="9321" xr:uid="{00000000-0005-0000-0000-0000D8240000}"/>
    <cellStyle name="Normal 5 2 2 2 2 5 4" xfId="9322" xr:uid="{00000000-0005-0000-0000-0000D9240000}"/>
    <cellStyle name="Normal 5 2 2 2 2 5 5" xfId="9323" xr:uid="{00000000-0005-0000-0000-0000DA240000}"/>
    <cellStyle name="Normal 5 2 2 2 2 5 6" xfId="9324" xr:uid="{00000000-0005-0000-0000-0000DB240000}"/>
    <cellStyle name="Normal 5 2 2 2 2 6" xfId="9325" xr:uid="{00000000-0005-0000-0000-0000DC240000}"/>
    <cellStyle name="Normal 5 2 2 2 2 7" xfId="9326" xr:uid="{00000000-0005-0000-0000-0000DD240000}"/>
    <cellStyle name="Normal 5 2 2 2 2 8" xfId="9327" xr:uid="{00000000-0005-0000-0000-0000DE240000}"/>
    <cellStyle name="Normal 5 2 2 2 2 9" xfId="9328" xr:uid="{00000000-0005-0000-0000-0000DF240000}"/>
    <cellStyle name="Normal 5 2 2 2 3" xfId="9329" xr:uid="{00000000-0005-0000-0000-0000E0240000}"/>
    <cellStyle name="Normal 5 2 2 2 3 2" xfId="9330" xr:uid="{00000000-0005-0000-0000-0000E1240000}"/>
    <cellStyle name="Normal 5 2 2 2 3 3" xfId="9331" xr:uid="{00000000-0005-0000-0000-0000E2240000}"/>
    <cellStyle name="Normal 5 2 2 2 3 4" xfId="9332" xr:uid="{00000000-0005-0000-0000-0000E3240000}"/>
    <cellStyle name="Normal 5 2 2 2 3 5" xfId="9333" xr:uid="{00000000-0005-0000-0000-0000E4240000}"/>
    <cellStyle name="Normal 5 2 2 2 3 6" xfId="9334" xr:uid="{00000000-0005-0000-0000-0000E5240000}"/>
    <cellStyle name="Normal 5 2 2 2 4" xfId="9335" xr:uid="{00000000-0005-0000-0000-0000E6240000}"/>
    <cellStyle name="Normal 5 2 2 2 4 2" xfId="9336" xr:uid="{00000000-0005-0000-0000-0000E7240000}"/>
    <cellStyle name="Normal 5 2 2 2 4 3" xfId="9337" xr:uid="{00000000-0005-0000-0000-0000E8240000}"/>
    <cellStyle name="Normal 5 2 2 2 4 4" xfId="9338" xr:uid="{00000000-0005-0000-0000-0000E9240000}"/>
    <cellStyle name="Normal 5 2 2 2 4 5" xfId="9339" xr:uid="{00000000-0005-0000-0000-0000EA240000}"/>
    <cellStyle name="Normal 5 2 2 2 4 6" xfId="9340" xr:uid="{00000000-0005-0000-0000-0000EB240000}"/>
    <cellStyle name="Normal 5 2 2 2 5" xfId="9341" xr:uid="{00000000-0005-0000-0000-0000EC240000}"/>
    <cellStyle name="Normal 5 2 2 2 5 2" xfId="9342" xr:uid="{00000000-0005-0000-0000-0000ED240000}"/>
    <cellStyle name="Normal 5 2 2 2 5 3" xfId="9343" xr:uid="{00000000-0005-0000-0000-0000EE240000}"/>
    <cellStyle name="Normal 5 2 2 2 5 4" xfId="9344" xr:uid="{00000000-0005-0000-0000-0000EF240000}"/>
    <cellStyle name="Normal 5 2 2 2 5 5" xfId="9345" xr:uid="{00000000-0005-0000-0000-0000F0240000}"/>
    <cellStyle name="Normal 5 2 2 2 5 6" xfId="9346" xr:uid="{00000000-0005-0000-0000-0000F1240000}"/>
    <cellStyle name="Normal 5 2 2 2 6" xfId="9347" xr:uid="{00000000-0005-0000-0000-0000F2240000}"/>
    <cellStyle name="Normal 5 2 2 2 6 2" xfId="9348" xr:uid="{00000000-0005-0000-0000-0000F3240000}"/>
    <cellStyle name="Normal 5 2 2 2 6 3" xfId="9349" xr:uid="{00000000-0005-0000-0000-0000F4240000}"/>
    <cellStyle name="Normal 5 2 2 2 6 4" xfId="9350" xr:uid="{00000000-0005-0000-0000-0000F5240000}"/>
    <cellStyle name="Normal 5 2 2 2 6 5" xfId="9351" xr:uid="{00000000-0005-0000-0000-0000F6240000}"/>
    <cellStyle name="Normal 5 2 2 2 6 6" xfId="9352" xr:uid="{00000000-0005-0000-0000-0000F7240000}"/>
    <cellStyle name="Normal 5 2 2 2 7" xfId="9353" xr:uid="{00000000-0005-0000-0000-0000F8240000}"/>
    <cellStyle name="Normal 5 2 2 2 8" xfId="9354" xr:uid="{00000000-0005-0000-0000-0000F9240000}"/>
    <cellStyle name="Normal 5 2 2 2 9" xfId="9355" xr:uid="{00000000-0005-0000-0000-0000FA240000}"/>
    <cellStyle name="Normal 5 2 2 3" xfId="9356" xr:uid="{00000000-0005-0000-0000-0000FB240000}"/>
    <cellStyle name="Normal 5 2 2 3 10" xfId="9357" xr:uid="{00000000-0005-0000-0000-0000FC240000}"/>
    <cellStyle name="Normal 5 2 2 3 2" xfId="9358" xr:uid="{00000000-0005-0000-0000-0000FD240000}"/>
    <cellStyle name="Normal 5 2 2 3 2 2" xfId="9359" xr:uid="{00000000-0005-0000-0000-0000FE240000}"/>
    <cellStyle name="Normal 5 2 2 3 2 3" xfId="9360" xr:uid="{00000000-0005-0000-0000-0000FF240000}"/>
    <cellStyle name="Normal 5 2 2 3 2 4" xfId="9361" xr:uid="{00000000-0005-0000-0000-000000250000}"/>
    <cellStyle name="Normal 5 2 2 3 2 5" xfId="9362" xr:uid="{00000000-0005-0000-0000-000001250000}"/>
    <cellStyle name="Normal 5 2 2 3 2 6" xfId="9363" xr:uid="{00000000-0005-0000-0000-000002250000}"/>
    <cellStyle name="Normal 5 2 2 3 3" xfId="9364" xr:uid="{00000000-0005-0000-0000-000003250000}"/>
    <cellStyle name="Normal 5 2 2 3 3 2" xfId="9365" xr:uid="{00000000-0005-0000-0000-000004250000}"/>
    <cellStyle name="Normal 5 2 2 3 3 3" xfId="9366" xr:uid="{00000000-0005-0000-0000-000005250000}"/>
    <cellStyle name="Normal 5 2 2 3 3 4" xfId="9367" xr:uid="{00000000-0005-0000-0000-000006250000}"/>
    <cellStyle name="Normal 5 2 2 3 3 5" xfId="9368" xr:uid="{00000000-0005-0000-0000-000007250000}"/>
    <cellStyle name="Normal 5 2 2 3 3 6" xfId="9369" xr:uid="{00000000-0005-0000-0000-000008250000}"/>
    <cellStyle name="Normal 5 2 2 3 4" xfId="9370" xr:uid="{00000000-0005-0000-0000-000009250000}"/>
    <cellStyle name="Normal 5 2 2 3 4 2" xfId="9371" xr:uid="{00000000-0005-0000-0000-00000A250000}"/>
    <cellStyle name="Normal 5 2 2 3 4 3" xfId="9372" xr:uid="{00000000-0005-0000-0000-00000B250000}"/>
    <cellStyle name="Normal 5 2 2 3 4 4" xfId="9373" xr:uid="{00000000-0005-0000-0000-00000C250000}"/>
    <cellStyle name="Normal 5 2 2 3 4 5" xfId="9374" xr:uid="{00000000-0005-0000-0000-00000D250000}"/>
    <cellStyle name="Normal 5 2 2 3 4 6" xfId="9375" xr:uid="{00000000-0005-0000-0000-00000E250000}"/>
    <cellStyle name="Normal 5 2 2 3 5" xfId="9376" xr:uid="{00000000-0005-0000-0000-00000F250000}"/>
    <cellStyle name="Normal 5 2 2 3 5 2" xfId="9377" xr:uid="{00000000-0005-0000-0000-000010250000}"/>
    <cellStyle name="Normal 5 2 2 3 5 3" xfId="9378" xr:uid="{00000000-0005-0000-0000-000011250000}"/>
    <cellStyle name="Normal 5 2 2 3 5 4" xfId="9379" xr:uid="{00000000-0005-0000-0000-000012250000}"/>
    <cellStyle name="Normal 5 2 2 3 5 5" xfId="9380" xr:uid="{00000000-0005-0000-0000-000013250000}"/>
    <cellStyle name="Normal 5 2 2 3 5 6" xfId="9381" xr:uid="{00000000-0005-0000-0000-000014250000}"/>
    <cellStyle name="Normal 5 2 2 3 6" xfId="9382" xr:uid="{00000000-0005-0000-0000-000015250000}"/>
    <cellStyle name="Normal 5 2 2 3 7" xfId="9383" xr:uid="{00000000-0005-0000-0000-000016250000}"/>
    <cellStyle name="Normal 5 2 2 3 8" xfId="9384" xr:uid="{00000000-0005-0000-0000-000017250000}"/>
    <cellStyle name="Normal 5 2 2 3 9" xfId="9385" xr:uid="{00000000-0005-0000-0000-000018250000}"/>
    <cellStyle name="Normal 5 2 2 4" xfId="9386" xr:uid="{00000000-0005-0000-0000-000019250000}"/>
    <cellStyle name="Normal 5 2 2 4 2" xfId="9387" xr:uid="{00000000-0005-0000-0000-00001A250000}"/>
    <cellStyle name="Normal 5 2 2 4 3" xfId="9388" xr:uid="{00000000-0005-0000-0000-00001B250000}"/>
    <cellStyle name="Normal 5 2 2 4 4" xfId="9389" xr:uid="{00000000-0005-0000-0000-00001C250000}"/>
    <cellStyle name="Normal 5 2 2 4 5" xfId="9390" xr:uid="{00000000-0005-0000-0000-00001D250000}"/>
    <cellStyle name="Normal 5 2 2 4 6" xfId="9391" xr:uid="{00000000-0005-0000-0000-00001E250000}"/>
    <cellStyle name="Normal 5 2 2 5" xfId="9392" xr:uid="{00000000-0005-0000-0000-00001F250000}"/>
    <cellStyle name="Normal 5 2 2 5 2" xfId="9393" xr:uid="{00000000-0005-0000-0000-000020250000}"/>
    <cellStyle name="Normal 5 2 2 5 3" xfId="9394" xr:uid="{00000000-0005-0000-0000-000021250000}"/>
    <cellStyle name="Normal 5 2 2 5 4" xfId="9395" xr:uid="{00000000-0005-0000-0000-000022250000}"/>
    <cellStyle name="Normal 5 2 2 5 5" xfId="9396" xr:uid="{00000000-0005-0000-0000-000023250000}"/>
    <cellStyle name="Normal 5 2 2 5 6" xfId="9397" xr:uid="{00000000-0005-0000-0000-000024250000}"/>
    <cellStyle name="Normal 5 2 2 6" xfId="9398" xr:uid="{00000000-0005-0000-0000-000025250000}"/>
    <cellStyle name="Normal 5 2 2 6 2" xfId="9399" xr:uid="{00000000-0005-0000-0000-000026250000}"/>
    <cellStyle name="Normal 5 2 2 6 3" xfId="9400" xr:uid="{00000000-0005-0000-0000-000027250000}"/>
    <cellStyle name="Normal 5 2 2 6 4" xfId="9401" xr:uid="{00000000-0005-0000-0000-000028250000}"/>
    <cellStyle name="Normal 5 2 2 6 5" xfId="9402" xr:uid="{00000000-0005-0000-0000-000029250000}"/>
    <cellStyle name="Normal 5 2 2 6 6" xfId="9403" xr:uid="{00000000-0005-0000-0000-00002A250000}"/>
    <cellStyle name="Normal 5 2 2 7" xfId="9404" xr:uid="{00000000-0005-0000-0000-00002B250000}"/>
    <cellStyle name="Normal 5 2 2 7 2" xfId="9405" xr:uid="{00000000-0005-0000-0000-00002C250000}"/>
    <cellStyle name="Normal 5 2 2 7 3" xfId="9406" xr:uid="{00000000-0005-0000-0000-00002D250000}"/>
    <cellStyle name="Normal 5 2 2 7 4" xfId="9407" xr:uid="{00000000-0005-0000-0000-00002E250000}"/>
    <cellStyle name="Normal 5 2 2 7 5" xfId="9408" xr:uid="{00000000-0005-0000-0000-00002F250000}"/>
    <cellStyle name="Normal 5 2 2 7 6" xfId="9409" xr:uid="{00000000-0005-0000-0000-000030250000}"/>
    <cellStyle name="Normal 5 2 2 8" xfId="9410" xr:uid="{00000000-0005-0000-0000-000031250000}"/>
    <cellStyle name="Normal 5 2 2 9" xfId="9411" xr:uid="{00000000-0005-0000-0000-000032250000}"/>
    <cellStyle name="Normal 5 2 3" xfId="9412" xr:uid="{00000000-0005-0000-0000-000033250000}"/>
    <cellStyle name="Normal 5 2 3 10" xfId="9413" xr:uid="{00000000-0005-0000-0000-000034250000}"/>
    <cellStyle name="Normal 5 2 3 11" xfId="9414" xr:uid="{00000000-0005-0000-0000-000035250000}"/>
    <cellStyle name="Normal 5 2 3 2" xfId="9415" xr:uid="{00000000-0005-0000-0000-000036250000}"/>
    <cellStyle name="Normal 5 2 3 2 10" xfId="9416" xr:uid="{00000000-0005-0000-0000-000037250000}"/>
    <cellStyle name="Normal 5 2 3 2 2" xfId="9417" xr:uid="{00000000-0005-0000-0000-000038250000}"/>
    <cellStyle name="Normal 5 2 3 2 2 2" xfId="9418" xr:uid="{00000000-0005-0000-0000-000039250000}"/>
    <cellStyle name="Normal 5 2 3 2 2 2 2" xfId="9419" xr:uid="{00000000-0005-0000-0000-00003A250000}"/>
    <cellStyle name="Normal 5 2 3 2 2 2 3" xfId="9420" xr:uid="{00000000-0005-0000-0000-00003B250000}"/>
    <cellStyle name="Normal 5 2 3 2 2 2 4" xfId="9421" xr:uid="{00000000-0005-0000-0000-00003C250000}"/>
    <cellStyle name="Normal 5 2 3 2 2 2 5" xfId="9422" xr:uid="{00000000-0005-0000-0000-00003D250000}"/>
    <cellStyle name="Normal 5 2 3 2 2 2 6" xfId="9423" xr:uid="{00000000-0005-0000-0000-00003E250000}"/>
    <cellStyle name="Normal 5 2 3 2 2 3" xfId="9424" xr:uid="{00000000-0005-0000-0000-00003F250000}"/>
    <cellStyle name="Normal 5 2 3 2 2 3 2" xfId="9425" xr:uid="{00000000-0005-0000-0000-000040250000}"/>
    <cellStyle name="Normal 5 2 3 2 2 3 3" xfId="9426" xr:uid="{00000000-0005-0000-0000-000041250000}"/>
    <cellStyle name="Normal 5 2 3 2 2 3 4" xfId="9427" xr:uid="{00000000-0005-0000-0000-000042250000}"/>
    <cellStyle name="Normal 5 2 3 2 2 3 5" xfId="9428" xr:uid="{00000000-0005-0000-0000-000043250000}"/>
    <cellStyle name="Normal 5 2 3 2 2 3 6" xfId="9429" xr:uid="{00000000-0005-0000-0000-000044250000}"/>
    <cellStyle name="Normal 5 2 3 2 2 4" xfId="9430" xr:uid="{00000000-0005-0000-0000-000045250000}"/>
    <cellStyle name="Normal 5 2 3 2 2 4 2" xfId="9431" xr:uid="{00000000-0005-0000-0000-000046250000}"/>
    <cellStyle name="Normal 5 2 3 2 2 4 3" xfId="9432" xr:uid="{00000000-0005-0000-0000-000047250000}"/>
    <cellStyle name="Normal 5 2 3 2 2 4 4" xfId="9433" xr:uid="{00000000-0005-0000-0000-000048250000}"/>
    <cellStyle name="Normal 5 2 3 2 2 4 5" xfId="9434" xr:uid="{00000000-0005-0000-0000-000049250000}"/>
    <cellStyle name="Normal 5 2 3 2 2 4 6" xfId="9435" xr:uid="{00000000-0005-0000-0000-00004A250000}"/>
    <cellStyle name="Normal 5 2 3 2 2 5" xfId="9436" xr:uid="{00000000-0005-0000-0000-00004B250000}"/>
    <cellStyle name="Normal 5 2 3 2 2 6" xfId="9437" xr:uid="{00000000-0005-0000-0000-00004C250000}"/>
    <cellStyle name="Normal 5 2 3 2 2 7" xfId="9438" xr:uid="{00000000-0005-0000-0000-00004D250000}"/>
    <cellStyle name="Normal 5 2 3 2 2 8" xfId="9439" xr:uid="{00000000-0005-0000-0000-00004E250000}"/>
    <cellStyle name="Normal 5 2 3 2 2 9" xfId="9440" xr:uid="{00000000-0005-0000-0000-00004F250000}"/>
    <cellStyle name="Normal 5 2 3 2 3" xfId="9441" xr:uid="{00000000-0005-0000-0000-000050250000}"/>
    <cellStyle name="Normal 5 2 3 2 3 2" xfId="9442" xr:uid="{00000000-0005-0000-0000-000051250000}"/>
    <cellStyle name="Normal 5 2 3 2 3 3" xfId="9443" xr:uid="{00000000-0005-0000-0000-000052250000}"/>
    <cellStyle name="Normal 5 2 3 2 3 4" xfId="9444" xr:uid="{00000000-0005-0000-0000-000053250000}"/>
    <cellStyle name="Normal 5 2 3 2 3 5" xfId="9445" xr:uid="{00000000-0005-0000-0000-000054250000}"/>
    <cellStyle name="Normal 5 2 3 2 3 6" xfId="9446" xr:uid="{00000000-0005-0000-0000-000055250000}"/>
    <cellStyle name="Normal 5 2 3 2 4" xfId="9447" xr:uid="{00000000-0005-0000-0000-000056250000}"/>
    <cellStyle name="Normal 5 2 3 2 4 2" xfId="9448" xr:uid="{00000000-0005-0000-0000-000057250000}"/>
    <cellStyle name="Normal 5 2 3 2 4 3" xfId="9449" xr:uid="{00000000-0005-0000-0000-000058250000}"/>
    <cellStyle name="Normal 5 2 3 2 4 4" xfId="9450" xr:uid="{00000000-0005-0000-0000-000059250000}"/>
    <cellStyle name="Normal 5 2 3 2 4 5" xfId="9451" xr:uid="{00000000-0005-0000-0000-00005A250000}"/>
    <cellStyle name="Normal 5 2 3 2 4 6" xfId="9452" xr:uid="{00000000-0005-0000-0000-00005B250000}"/>
    <cellStyle name="Normal 5 2 3 2 5" xfId="9453" xr:uid="{00000000-0005-0000-0000-00005C250000}"/>
    <cellStyle name="Normal 5 2 3 2 5 2" xfId="9454" xr:uid="{00000000-0005-0000-0000-00005D250000}"/>
    <cellStyle name="Normal 5 2 3 2 5 3" xfId="9455" xr:uid="{00000000-0005-0000-0000-00005E250000}"/>
    <cellStyle name="Normal 5 2 3 2 5 4" xfId="9456" xr:uid="{00000000-0005-0000-0000-00005F250000}"/>
    <cellStyle name="Normal 5 2 3 2 5 5" xfId="9457" xr:uid="{00000000-0005-0000-0000-000060250000}"/>
    <cellStyle name="Normal 5 2 3 2 5 6" xfId="9458" xr:uid="{00000000-0005-0000-0000-000061250000}"/>
    <cellStyle name="Normal 5 2 3 2 6" xfId="9459" xr:uid="{00000000-0005-0000-0000-000062250000}"/>
    <cellStyle name="Normal 5 2 3 2 7" xfId="9460" xr:uid="{00000000-0005-0000-0000-000063250000}"/>
    <cellStyle name="Normal 5 2 3 2 8" xfId="9461" xr:uid="{00000000-0005-0000-0000-000064250000}"/>
    <cellStyle name="Normal 5 2 3 2 9" xfId="9462" xr:uid="{00000000-0005-0000-0000-000065250000}"/>
    <cellStyle name="Normal 5 2 3 3" xfId="9463" xr:uid="{00000000-0005-0000-0000-000066250000}"/>
    <cellStyle name="Normal 5 2 3 3 2" xfId="9464" xr:uid="{00000000-0005-0000-0000-000067250000}"/>
    <cellStyle name="Normal 5 2 3 3 2 2" xfId="9465" xr:uid="{00000000-0005-0000-0000-000068250000}"/>
    <cellStyle name="Normal 5 2 3 3 2 3" xfId="9466" xr:uid="{00000000-0005-0000-0000-000069250000}"/>
    <cellStyle name="Normal 5 2 3 3 2 4" xfId="9467" xr:uid="{00000000-0005-0000-0000-00006A250000}"/>
    <cellStyle name="Normal 5 2 3 3 2 5" xfId="9468" xr:uid="{00000000-0005-0000-0000-00006B250000}"/>
    <cellStyle name="Normal 5 2 3 3 2 6" xfId="9469" xr:uid="{00000000-0005-0000-0000-00006C250000}"/>
    <cellStyle name="Normal 5 2 3 3 3" xfId="9470" xr:uid="{00000000-0005-0000-0000-00006D250000}"/>
    <cellStyle name="Normal 5 2 3 3 3 2" xfId="9471" xr:uid="{00000000-0005-0000-0000-00006E250000}"/>
    <cellStyle name="Normal 5 2 3 3 3 3" xfId="9472" xr:uid="{00000000-0005-0000-0000-00006F250000}"/>
    <cellStyle name="Normal 5 2 3 3 3 4" xfId="9473" xr:uid="{00000000-0005-0000-0000-000070250000}"/>
    <cellStyle name="Normal 5 2 3 3 3 5" xfId="9474" xr:uid="{00000000-0005-0000-0000-000071250000}"/>
    <cellStyle name="Normal 5 2 3 3 3 6" xfId="9475" xr:uid="{00000000-0005-0000-0000-000072250000}"/>
    <cellStyle name="Normal 5 2 3 3 4" xfId="9476" xr:uid="{00000000-0005-0000-0000-000073250000}"/>
    <cellStyle name="Normal 5 2 3 3 4 2" xfId="9477" xr:uid="{00000000-0005-0000-0000-000074250000}"/>
    <cellStyle name="Normal 5 2 3 3 4 3" xfId="9478" xr:uid="{00000000-0005-0000-0000-000075250000}"/>
    <cellStyle name="Normal 5 2 3 3 4 4" xfId="9479" xr:uid="{00000000-0005-0000-0000-000076250000}"/>
    <cellStyle name="Normal 5 2 3 3 4 5" xfId="9480" xr:uid="{00000000-0005-0000-0000-000077250000}"/>
    <cellStyle name="Normal 5 2 3 3 4 6" xfId="9481" xr:uid="{00000000-0005-0000-0000-000078250000}"/>
    <cellStyle name="Normal 5 2 3 3 5" xfId="9482" xr:uid="{00000000-0005-0000-0000-000079250000}"/>
    <cellStyle name="Normal 5 2 3 3 6" xfId="9483" xr:uid="{00000000-0005-0000-0000-00007A250000}"/>
    <cellStyle name="Normal 5 2 3 3 7" xfId="9484" xr:uid="{00000000-0005-0000-0000-00007B250000}"/>
    <cellStyle name="Normal 5 2 3 3 8" xfId="9485" xr:uid="{00000000-0005-0000-0000-00007C250000}"/>
    <cellStyle name="Normal 5 2 3 3 9" xfId="9486" xr:uid="{00000000-0005-0000-0000-00007D250000}"/>
    <cellStyle name="Normal 5 2 3 4" xfId="9487" xr:uid="{00000000-0005-0000-0000-00007E250000}"/>
    <cellStyle name="Normal 5 2 3 4 2" xfId="9488" xr:uid="{00000000-0005-0000-0000-00007F250000}"/>
    <cellStyle name="Normal 5 2 3 4 3" xfId="9489" xr:uid="{00000000-0005-0000-0000-000080250000}"/>
    <cellStyle name="Normal 5 2 3 4 4" xfId="9490" xr:uid="{00000000-0005-0000-0000-000081250000}"/>
    <cellStyle name="Normal 5 2 3 4 5" xfId="9491" xr:uid="{00000000-0005-0000-0000-000082250000}"/>
    <cellStyle name="Normal 5 2 3 4 6" xfId="9492" xr:uid="{00000000-0005-0000-0000-000083250000}"/>
    <cellStyle name="Normal 5 2 3 5" xfId="9493" xr:uid="{00000000-0005-0000-0000-000084250000}"/>
    <cellStyle name="Normal 5 2 3 5 2" xfId="9494" xr:uid="{00000000-0005-0000-0000-000085250000}"/>
    <cellStyle name="Normal 5 2 3 5 3" xfId="9495" xr:uid="{00000000-0005-0000-0000-000086250000}"/>
    <cellStyle name="Normal 5 2 3 5 4" xfId="9496" xr:uid="{00000000-0005-0000-0000-000087250000}"/>
    <cellStyle name="Normal 5 2 3 5 5" xfId="9497" xr:uid="{00000000-0005-0000-0000-000088250000}"/>
    <cellStyle name="Normal 5 2 3 5 6" xfId="9498" xr:uid="{00000000-0005-0000-0000-000089250000}"/>
    <cellStyle name="Normal 5 2 3 6" xfId="9499" xr:uid="{00000000-0005-0000-0000-00008A250000}"/>
    <cellStyle name="Normal 5 2 3 6 2" xfId="9500" xr:uid="{00000000-0005-0000-0000-00008B250000}"/>
    <cellStyle name="Normal 5 2 3 6 3" xfId="9501" xr:uid="{00000000-0005-0000-0000-00008C250000}"/>
    <cellStyle name="Normal 5 2 3 6 4" xfId="9502" xr:uid="{00000000-0005-0000-0000-00008D250000}"/>
    <cellStyle name="Normal 5 2 3 6 5" xfId="9503" xr:uid="{00000000-0005-0000-0000-00008E250000}"/>
    <cellStyle name="Normal 5 2 3 6 6" xfId="9504" xr:uid="{00000000-0005-0000-0000-00008F250000}"/>
    <cellStyle name="Normal 5 2 3 7" xfId="9505" xr:uid="{00000000-0005-0000-0000-000090250000}"/>
    <cellStyle name="Normal 5 2 3 8" xfId="9506" xr:uid="{00000000-0005-0000-0000-000091250000}"/>
    <cellStyle name="Normal 5 2 3 9" xfId="9507" xr:uid="{00000000-0005-0000-0000-000092250000}"/>
    <cellStyle name="Normal 5 2 4" xfId="9508" xr:uid="{00000000-0005-0000-0000-000093250000}"/>
    <cellStyle name="Normal 5 2 4 10" xfId="9509" xr:uid="{00000000-0005-0000-0000-000094250000}"/>
    <cellStyle name="Normal 5 2 4 2" xfId="9510" xr:uid="{00000000-0005-0000-0000-000095250000}"/>
    <cellStyle name="Normal 5 2 4 2 2" xfId="9511" xr:uid="{00000000-0005-0000-0000-000096250000}"/>
    <cellStyle name="Normal 5 2 4 2 2 2" xfId="9512" xr:uid="{00000000-0005-0000-0000-000097250000}"/>
    <cellStyle name="Normal 5 2 4 2 2 3" xfId="9513" xr:uid="{00000000-0005-0000-0000-000098250000}"/>
    <cellStyle name="Normal 5 2 4 2 2 4" xfId="9514" xr:uid="{00000000-0005-0000-0000-000099250000}"/>
    <cellStyle name="Normal 5 2 4 2 2 5" xfId="9515" xr:uid="{00000000-0005-0000-0000-00009A250000}"/>
    <cellStyle name="Normal 5 2 4 2 2 6" xfId="9516" xr:uid="{00000000-0005-0000-0000-00009B250000}"/>
    <cellStyle name="Normal 5 2 4 2 3" xfId="9517" xr:uid="{00000000-0005-0000-0000-00009C250000}"/>
    <cellStyle name="Normal 5 2 4 2 3 2" xfId="9518" xr:uid="{00000000-0005-0000-0000-00009D250000}"/>
    <cellStyle name="Normal 5 2 4 2 3 3" xfId="9519" xr:uid="{00000000-0005-0000-0000-00009E250000}"/>
    <cellStyle name="Normal 5 2 4 2 3 4" xfId="9520" xr:uid="{00000000-0005-0000-0000-00009F250000}"/>
    <cellStyle name="Normal 5 2 4 2 3 5" xfId="9521" xr:uid="{00000000-0005-0000-0000-0000A0250000}"/>
    <cellStyle name="Normal 5 2 4 2 3 6" xfId="9522" xr:uid="{00000000-0005-0000-0000-0000A1250000}"/>
    <cellStyle name="Normal 5 2 4 2 4" xfId="9523" xr:uid="{00000000-0005-0000-0000-0000A2250000}"/>
    <cellStyle name="Normal 5 2 4 2 4 2" xfId="9524" xr:uid="{00000000-0005-0000-0000-0000A3250000}"/>
    <cellStyle name="Normal 5 2 4 2 4 3" xfId="9525" xr:uid="{00000000-0005-0000-0000-0000A4250000}"/>
    <cellStyle name="Normal 5 2 4 2 4 4" xfId="9526" xr:uid="{00000000-0005-0000-0000-0000A5250000}"/>
    <cellStyle name="Normal 5 2 4 2 4 5" xfId="9527" xr:uid="{00000000-0005-0000-0000-0000A6250000}"/>
    <cellStyle name="Normal 5 2 4 2 4 6" xfId="9528" xr:uid="{00000000-0005-0000-0000-0000A7250000}"/>
    <cellStyle name="Normal 5 2 4 2 5" xfId="9529" xr:uid="{00000000-0005-0000-0000-0000A8250000}"/>
    <cellStyle name="Normal 5 2 4 2 6" xfId="9530" xr:uid="{00000000-0005-0000-0000-0000A9250000}"/>
    <cellStyle name="Normal 5 2 4 2 7" xfId="9531" xr:uid="{00000000-0005-0000-0000-0000AA250000}"/>
    <cellStyle name="Normal 5 2 4 2 8" xfId="9532" xr:uid="{00000000-0005-0000-0000-0000AB250000}"/>
    <cellStyle name="Normal 5 2 4 2 9" xfId="9533" xr:uid="{00000000-0005-0000-0000-0000AC250000}"/>
    <cellStyle name="Normal 5 2 4 3" xfId="9534" xr:uid="{00000000-0005-0000-0000-0000AD250000}"/>
    <cellStyle name="Normal 5 2 4 3 2" xfId="9535" xr:uid="{00000000-0005-0000-0000-0000AE250000}"/>
    <cellStyle name="Normal 5 2 4 3 3" xfId="9536" xr:uid="{00000000-0005-0000-0000-0000AF250000}"/>
    <cellStyle name="Normal 5 2 4 3 4" xfId="9537" xr:uid="{00000000-0005-0000-0000-0000B0250000}"/>
    <cellStyle name="Normal 5 2 4 3 5" xfId="9538" xr:uid="{00000000-0005-0000-0000-0000B1250000}"/>
    <cellStyle name="Normal 5 2 4 3 6" xfId="9539" xr:uid="{00000000-0005-0000-0000-0000B2250000}"/>
    <cellStyle name="Normal 5 2 4 4" xfId="9540" xr:uid="{00000000-0005-0000-0000-0000B3250000}"/>
    <cellStyle name="Normal 5 2 4 4 2" xfId="9541" xr:uid="{00000000-0005-0000-0000-0000B4250000}"/>
    <cellStyle name="Normal 5 2 4 4 3" xfId="9542" xr:uid="{00000000-0005-0000-0000-0000B5250000}"/>
    <cellStyle name="Normal 5 2 4 4 4" xfId="9543" xr:uid="{00000000-0005-0000-0000-0000B6250000}"/>
    <cellStyle name="Normal 5 2 4 4 5" xfId="9544" xr:uid="{00000000-0005-0000-0000-0000B7250000}"/>
    <cellStyle name="Normal 5 2 4 4 6" xfId="9545" xr:uid="{00000000-0005-0000-0000-0000B8250000}"/>
    <cellStyle name="Normal 5 2 4 5" xfId="9546" xr:uid="{00000000-0005-0000-0000-0000B9250000}"/>
    <cellStyle name="Normal 5 2 4 5 2" xfId="9547" xr:uid="{00000000-0005-0000-0000-0000BA250000}"/>
    <cellStyle name="Normal 5 2 4 5 3" xfId="9548" xr:uid="{00000000-0005-0000-0000-0000BB250000}"/>
    <cellStyle name="Normal 5 2 4 5 4" xfId="9549" xr:uid="{00000000-0005-0000-0000-0000BC250000}"/>
    <cellStyle name="Normal 5 2 4 5 5" xfId="9550" xr:uid="{00000000-0005-0000-0000-0000BD250000}"/>
    <cellStyle name="Normal 5 2 4 5 6" xfId="9551" xr:uid="{00000000-0005-0000-0000-0000BE250000}"/>
    <cellStyle name="Normal 5 2 4 6" xfId="9552" xr:uid="{00000000-0005-0000-0000-0000BF250000}"/>
    <cellStyle name="Normal 5 2 4 7" xfId="9553" xr:uid="{00000000-0005-0000-0000-0000C0250000}"/>
    <cellStyle name="Normal 5 2 4 8" xfId="9554" xr:uid="{00000000-0005-0000-0000-0000C1250000}"/>
    <cellStyle name="Normal 5 2 4 9" xfId="9555" xr:uid="{00000000-0005-0000-0000-0000C2250000}"/>
    <cellStyle name="Normal 5 2 5" xfId="9556" xr:uid="{00000000-0005-0000-0000-0000C3250000}"/>
    <cellStyle name="Normal 5 2 5 2" xfId="9557" xr:uid="{00000000-0005-0000-0000-0000C4250000}"/>
    <cellStyle name="Normal 5 2 5 2 2" xfId="9558" xr:uid="{00000000-0005-0000-0000-0000C5250000}"/>
    <cellStyle name="Normal 5 2 5 2 3" xfId="9559" xr:uid="{00000000-0005-0000-0000-0000C6250000}"/>
    <cellStyle name="Normal 5 2 5 2 4" xfId="9560" xr:uid="{00000000-0005-0000-0000-0000C7250000}"/>
    <cellStyle name="Normal 5 2 5 2 5" xfId="9561" xr:uid="{00000000-0005-0000-0000-0000C8250000}"/>
    <cellStyle name="Normal 5 2 5 2 6" xfId="9562" xr:uid="{00000000-0005-0000-0000-0000C9250000}"/>
    <cellStyle name="Normal 5 2 5 3" xfId="9563" xr:uid="{00000000-0005-0000-0000-0000CA250000}"/>
    <cellStyle name="Normal 5 2 5 3 2" xfId="9564" xr:uid="{00000000-0005-0000-0000-0000CB250000}"/>
    <cellStyle name="Normal 5 2 5 3 3" xfId="9565" xr:uid="{00000000-0005-0000-0000-0000CC250000}"/>
    <cellStyle name="Normal 5 2 5 3 4" xfId="9566" xr:uid="{00000000-0005-0000-0000-0000CD250000}"/>
    <cellStyle name="Normal 5 2 5 3 5" xfId="9567" xr:uid="{00000000-0005-0000-0000-0000CE250000}"/>
    <cellStyle name="Normal 5 2 5 3 6" xfId="9568" xr:uid="{00000000-0005-0000-0000-0000CF250000}"/>
    <cellStyle name="Normal 5 2 5 4" xfId="9569" xr:uid="{00000000-0005-0000-0000-0000D0250000}"/>
    <cellStyle name="Normal 5 2 5 4 2" xfId="9570" xr:uid="{00000000-0005-0000-0000-0000D1250000}"/>
    <cellStyle name="Normal 5 2 5 4 3" xfId="9571" xr:uid="{00000000-0005-0000-0000-0000D2250000}"/>
    <cellStyle name="Normal 5 2 5 4 4" xfId="9572" xr:uid="{00000000-0005-0000-0000-0000D3250000}"/>
    <cellStyle name="Normal 5 2 5 4 5" xfId="9573" xr:uid="{00000000-0005-0000-0000-0000D4250000}"/>
    <cellStyle name="Normal 5 2 5 4 6" xfId="9574" xr:uid="{00000000-0005-0000-0000-0000D5250000}"/>
    <cellStyle name="Normal 5 2 5 5" xfId="9575" xr:uid="{00000000-0005-0000-0000-0000D6250000}"/>
    <cellStyle name="Normal 5 2 5 6" xfId="9576" xr:uid="{00000000-0005-0000-0000-0000D7250000}"/>
    <cellStyle name="Normal 5 2 5 7" xfId="9577" xr:uid="{00000000-0005-0000-0000-0000D8250000}"/>
    <cellStyle name="Normal 5 2 5 8" xfId="9578" xr:uid="{00000000-0005-0000-0000-0000D9250000}"/>
    <cellStyle name="Normal 5 2 5 9" xfId="9579" xr:uid="{00000000-0005-0000-0000-0000DA250000}"/>
    <cellStyle name="Normal 5 2 6" xfId="9580" xr:uid="{00000000-0005-0000-0000-0000DB250000}"/>
    <cellStyle name="Normal 5 2 6 2" xfId="9581" xr:uid="{00000000-0005-0000-0000-0000DC250000}"/>
    <cellStyle name="Normal 5 2 6 3" xfId="9582" xr:uid="{00000000-0005-0000-0000-0000DD250000}"/>
    <cellStyle name="Normal 5 2 6 4" xfId="9583" xr:uid="{00000000-0005-0000-0000-0000DE250000}"/>
    <cellStyle name="Normal 5 2 6 5" xfId="9584" xr:uid="{00000000-0005-0000-0000-0000DF250000}"/>
    <cellStyle name="Normal 5 2 6 6" xfId="9585" xr:uid="{00000000-0005-0000-0000-0000E0250000}"/>
    <cellStyle name="Normal 5 2 7" xfId="9586" xr:uid="{00000000-0005-0000-0000-0000E1250000}"/>
    <cellStyle name="Normal 5 2 7 2" xfId="9587" xr:uid="{00000000-0005-0000-0000-0000E2250000}"/>
    <cellStyle name="Normal 5 2 7 3" xfId="9588" xr:uid="{00000000-0005-0000-0000-0000E3250000}"/>
    <cellStyle name="Normal 5 2 7 4" xfId="9589" xr:uid="{00000000-0005-0000-0000-0000E4250000}"/>
    <cellStyle name="Normal 5 2 7 5" xfId="9590" xr:uid="{00000000-0005-0000-0000-0000E5250000}"/>
    <cellStyle name="Normal 5 2 7 6" xfId="9591" xr:uid="{00000000-0005-0000-0000-0000E6250000}"/>
    <cellStyle name="Normal 5 2 8" xfId="9592" xr:uid="{00000000-0005-0000-0000-0000E7250000}"/>
    <cellStyle name="Normal 5 2 8 2" xfId="9593" xr:uid="{00000000-0005-0000-0000-0000E8250000}"/>
    <cellStyle name="Normal 5 2 8 3" xfId="9594" xr:uid="{00000000-0005-0000-0000-0000E9250000}"/>
    <cellStyle name="Normal 5 2 8 4" xfId="9595" xr:uid="{00000000-0005-0000-0000-0000EA250000}"/>
    <cellStyle name="Normal 5 2 8 5" xfId="9596" xr:uid="{00000000-0005-0000-0000-0000EB250000}"/>
    <cellStyle name="Normal 5 2 8 6" xfId="9597" xr:uid="{00000000-0005-0000-0000-0000EC250000}"/>
    <cellStyle name="Normal 5 2 9" xfId="9598" xr:uid="{00000000-0005-0000-0000-0000ED250000}"/>
    <cellStyle name="Normal 5 2_Budget" xfId="9599" xr:uid="{00000000-0005-0000-0000-0000EE250000}"/>
    <cellStyle name="Normal 5 3" xfId="9600" xr:uid="{00000000-0005-0000-0000-0000EF250000}"/>
    <cellStyle name="Normal 5 3 10" xfId="9601" xr:uid="{00000000-0005-0000-0000-0000F0250000}"/>
    <cellStyle name="Normal 5 3 11" xfId="9602" xr:uid="{00000000-0005-0000-0000-0000F1250000}"/>
    <cellStyle name="Normal 5 3 12" xfId="9603" xr:uid="{00000000-0005-0000-0000-0000F2250000}"/>
    <cellStyle name="Normal 5 3 13" xfId="9604" xr:uid="{00000000-0005-0000-0000-0000F3250000}"/>
    <cellStyle name="Normal 5 3 2" xfId="9605" xr:uid="{00000000-0005-0000-0000-0000F4250000}"/>
    <cellStyle name="Normal 5 3 2 10" xfId="9606" xr:uid="{00000000-0005-0000-0000-0000F5250000}"/>
    <cellStyle name="Normal 5 3 2 11" xfId="9607" xr:uid="{00000000-0005-0000-0000-0000F6250000}"/>
    <cellStyle name="Normal 5 3 2 12" xfId="9608" xr:uid="{00000000-0005-0000-0000-0000F7250000}"/>
    <cellStyle name="Normal 5 3 2 2" xfId="9609" xr:uid="{00000000-0005-0000-0000-0000F8250000}"/>
    <cellStyle name="Normal 5 3 2 2 10" xfId="9610" xr:uid="{00000000-0005-0000-0000-0000F9250000}"/>
    <cellStyle name="Normal 5 3 2 2 2" xfId="9611" xr:uid="{00000000-0005-0000-0000-0000FA250000}"/>
    <cellStyle name="Normal 5 3 2 2 2 2" xfId="9612" xr:uid="{00000000-0005-0000-0000-0000FB250000}"/>
    <cellStyle name="Normal 5 3 2 2 2 3" xfId="9613" xr:uid="{00000000-0005-0000-0000-0000FC250000}"/>
    <cellStyle name="Normal 5 3 2 2 2 4" xfId="9614" xr:uid="{00000000-0005-0000-0000-0000FD250000}"/>
    <cellStyle name="Normal 5 3 2 2 2 5" xfId="9615" xr:uid="{00000000-0005-0000-0000-0000FE250000}"/>
    <cellStyle name="Normal 5 3 2 2 2 6" xfId="9616" xr:uid="{00000000-0005-0000-0000-0000FF250000}"/>
    <cellStyle name="Normal 5 3 2 2 3" xfId="9617" xr:uid="{00000000-0005-0000-0000-000000260000}"/>
    <cellStyle name="Normal 5 3 2 2 3 2" xfId="9618" xr:uid="{00000000-0005-0000-0000-000001260000}"/>
    <cellStyle name="Normal 5 3 2 2 3 3" xfId="9619" xr:uid="{00000000-0005-0000-0000-000002260000}"/>
    <cellStyle name="Normal 5 3 2 2 3 4" xfId="9620" xr:uid="{00000000-0005-0000-0000-000003260000}"/>
    <cellStyle name="Normal 5 3 2 2 3 5" xfId="9621" xr:uid="{00000000-0005-0000-0000-000004260000}"/>
    <cellStyle name="Normal 5 3 2 2 3 6" xfId="9622" xr:uid="{00000000-0005-0000-0000-000005260000}"/>
    <cellStyle name="Normal 5 3 2 2 4" xfId="9623" xr:uid="{00000000-0005-0000-0000-000006260000}"/>
    <cellStyle name="Normal 5 3 2 2 4 2" xfId="9624" xr:uid="{00000000-0005-0000-0000-000007260000}"/>
    <cellStyle name="Normal 5 3 2 2 4 3" xfId="9625" xr:uid="{00000000-0005-0000-0000-000008260000}"/>
    <cellStyle name="Normal 5 3 2 2 4 4" xfId="9626" xr:uid="{00000000-0005-0000-0000-000009260000}"/>
    <cellStyle name="Normal 5 3 2 2 4 5" xfId="9627" xr:uid="{00000000-0005-0000-0000-00000A260000}"/>
    <cellStyle name="Normal 5 3 2 2 4 6" xfId="9628" xr:uid="{00000000-0005-0000-0000-00000B260000}"/>
    <cellStyle name="Normal 5 3 2 2 5" xfId="9629" xr:uid="{00000000-0005-0000-0000-00000C260000}"/>
    <cellStyle name="Normal 5 3 2 2 5 2" xfId="9630" xr:uid="{00000000-0005-0000-0000-00000D260000}"/>
    <cellStyle name="Normal 5 3 2 2 5 3" xfId="9631" xr:uid="{00000000-0005-0000-0000-00000E260000}"/>
    <cellStyle name="Normal 5 3 2 2 5 4" xfId="9632" xr:uid="{00000000-0005-0000-0000-00000F260000}"/>
    <cellStyle name="Normal 5 3 2 2 5 5" xfId="9633" xr:uid="{00000000-0005-0000-0000-000010260000}"/>
    <cellStyle name="Normal 5 3 2 2 5 6" xfId="9634" xr:uid="{00000000-0005-0000-0000-000011260000}"/>
    <cellStyle name="Normal 5 3 2 2 6" xfId="9635" xr:uid="{00000000-0005-0000-0000-000012260000}"/>
    <cellStyle name="Normal 5 3 2 2 7" xfId="9636" xr:uid="{00000000-0005-0000-0000-000013260000}"/>
    <cellStyle name="Normal 5 3 2 2 8" xfId="9637" xr:uid="{00000000-0005-0000-0000-000014260000}"/>
    <cellStyle name="Normal 5 3 2 2 9" xfId="9638" xr:uid="{00000000-0005-0000-0000-000015260000}"/>
    <cellStyle name="Normal 5 3 2 3" xfId="9639" xr:uid="{00000000-0005-0000-0000-000016260000}"/>
    <cellStyle name="Normal 5 3 2 3 2" xfId="9640" xr:uid="{00000000-0005-0000-0000-000017260000}"/>
    <cellStyle name="Normal 5 3 2 3 3" xfId="9641" xr:uid="{00000000-0005-0000-0000-000018260000}"/>
    <cellStyle name="Normal 5 3 2 3 4" xfId="9642" xr:uid="{00000000-0005-0000-0000-000019260000}"/>
    <cellStyle name="Normal 5 3 2 3 5" xfId="9643" xr:uid="{00000000-0005-0000-0000-00001A260000}"/>
    <cellStyle name="Normal 5 3 2 3 6" xfId="9644" xr:uid="{00000000-0005-0000-0000-00001B260000}"/>
    <cellStyle name="Normal 5 3 2 4" xfId="9645" xr:uid="{00000000-0005-0000-0000-00001C260000}"/>
    <cellStyle name="Normal 5 3 2 4 2" xfId="9646" xr:uid="{00000000-0005-0000-0000-00001D260000}"/>
    <cellStyle name="Normal 5 3 2 4 3" xfId="9647" xr:uid="{00000000-0005-0000-0000-00001E260000}"/>
    <cellStyle name="Normal 5 3 2 4 4" xfId="9648" xr:uid="{00000000-0005-0000-0000-00001F260000}"/>
    <cellStyle name="Normal 5 3 2 4 5" xfId="9649" xr:uid="{00000000-0005-0000-0000-000020260000}"/>
    <cellStyle name="Normal 5 3 2 4 6" xfId="9650" xr:uid="{00000000-0005-0000-0000-000021260000}"/>
    <cellStyle name="Normal 5 3 2 5" xfId="9651" xr:uid="{00000000-0005-0000-0000-000022260000}"/>
    <cellStyle name="Normal 5 3 2 5 2" xfId="9652" xr:uid="{00000000-0005-0000-0000-000023260000}"/>
    <cellStyle name="Normal 5 3 2 5 3" xfId="9653" xr:uid="{00000000-0005-0000-0000-000024260000}"/>
    <cellStyle name="Normal 5 3 2 5 4" xfId="9654" xr:uid="{00000000-0005-0000-0000-000025260000}"/>
    <cellStyle name="Normal 5 3 2 5 5" xfId="9655" xr:uid="{00000000-0005-0000-0000-000026260000}"/>
    <cellStyle name="Normal 5 3 2 5 6" xfId="9656" xr:uid="{00000000-0005-0000-0000-000027260000}"/>
    <cellStyle name="Normal 5 3 2 6" xfId="9657" xr:uid="{00000000-0005-0000-0000-000028260000}"/>
    <cellStyle name="Normal 5 3 2 6 2" xfId="9658" xr:uid="{00000000-0005-0000-0000-000029260000}"/>
    <cellStyle name="Normal 5 3 2 6 3" xfId="9659" xr:uid="{00000000-0005-0000-0000-00002A260000}"/>
    <cellStyle name="Normal 5 3 2 6 4" xfId="9660" xr:uid="{00000000-0005-0000-0000-00002B260000}"/>
    <cellStyle name="Normal 5 3 2 6 5" xfId="9661" xr:uid="{00000000-0005-0000-0000-00002C260000}"/>
    <cellStyle name="Normal 5 3 2 6 6" xfId="9662" xr:uid="{00000000-0005-0000-0000-00002D260000}"/>
    <cellStyle name="Normal 5 3 2 7" xfId="9663" xr:uid="{00000000-0005-0000-0000-00002E260000}"/>
    <cellStyle name="Normal 5 3 2 8" xfId="9664" xr:uid="{00000000-0005-0000-0000-00002F260000}"/>
    <cellStyle name="Normal 5 3 2 9" xfId="9665" xr:uid="{00000000-0005-0000-0000-000030260000}"/>
    <cellStyle name="Normal 5 3 3" xfId="9666" xr:uid="{00000000-0005-0000-0000-000031260000}"/>
    <cellStyle name="Normal 5 3 3 10" xfId="9667" xr:uid="{00000000-0005-0000-0000-000032260000}"/>
    <cellStyle name="Normal 5 3 3 11" xfId="9668" xr:uid="{00000000-0005-0000-0000-000033260000}"/>
    <cellStyle name="Normal 5 3 3 2" xfId="9669" xr:uid="{00000000-0005-0000-0000-000034260000}"/>
    <cellStyle name="Normal 5 3 3 2 2" xfId="9670" xr:uid="{00000000-0005-0000-0000-000035260000}"/>
    <cellStyle name="Normal 5 3 3 2 3" xfId="9671" xr:uid="{00000000-0005-0000-0000-000036260000}"/>
    <cellStyle name="Normal 5 3 3 2 4" xfId="9672" xr:uid="{00000000-0005-0000-0000-000037260000}"/>
    <cellStyle name="Normal 5 3 3 2 5" xfId="9673" xr:uid="{00000000-0005-0000-0000-000038260000}"/>
    <cellStyle name="Normal 5 3 3 2 6" xfId="9674" xr:uid="{00000000-0005-0000-0000-000039260000}"/>
    <cellStyle name="Normal 5 3 3 3" xfId="9675" xr:uid="{00000000-0005-0000-0000-00003A260000}"/>
    <cellStyle name="Normal 5 3 3 3 2" xfId="9676" xr:uid="{00000000-0005-0000-0000-00003B260000}"/>
    <cellStyle name="Normal 5 3 3 3 3" xfId="9677" xr:uid="{00000000-0005-0000-0000-00003C260000}"/>
    <cellStyle name="Normal 5 3 3 3 4" xfId="9678" xr:uid="{00000000-0005-0000-0000-00003D260000}"/>
    <cellStyle name="Normal 5 3 3 3 5" xfId="9679" xr:uid="{00000000-0005-0000-0000-00003E260000}"/>
    <cellStyle name="Normal 5 3 3 3 6" xfId="9680" xr:uid="{00000000-0005-0000-0000-00003F260000}"/>
    <cellStyle name="Normal 5 3 3 4" xfId="9681" xr:uid="{00000000-0005-0000-0000-000040260000}"/>
    <cellStyle name="Normal 5 3 3 4 2" xfId="9682" xr:uid="{00000000-0005-0000-0000-000041260000}"/>
    <cellStyle name="Normal 5 3 3 4 3" xfId="9683" xr:uid="{00000000-0005-0000-0000-000042260000}"/>
    <cellStyle name="Normal 5 3 3 4 4" xfId="9684" xr:uid="{00000000-0005-0000-0000-000043260000}"/>
    <cellStyle name="Normal 5 3 3 4 5" xfId="9685" xr:uid="{00000000-0005-0000-0000-000044260000}"/>
    <cellStyle name="Normal 5 3 3 4 6" xfId="9686" xr:uid="{00000000-0005-0000-0000-000045260000}"/>
    <cellStyle name="Normal 5 3 3 5" xfId="9687" xr:uid="{00000000-0005-0000-0000-000046260000}"/>
    <cellStyle name="Normal 5 3 3 5 2" xfId="9688" xr:uid="{00000000-0005-0000-0000-000047260000}"/>
    <cellStyle name="Normal 5 3 3 5 3" xfId="9689" xr:uid="{00000000-0005-0000-0000-000048260000}"/>
    <cellStyle name="Normal 5 3 3 5 4" xfId="9690" xr:uid="{00000000-0005-0000-0000-000049260000}"/>
    <cellStyle name="Normal 5 3 3 5 5" xfId="9691" xr:uid="{00000000-0005-0000-0000-00004A260000}"/>
    <cellStyle name="Normal 5 3 3 5 6" xfId="9692" xr:uid="{00000000-0005-0000-0000-00004B260000}"/>
    <cellStyle name="Normal 5 3 3 6" xfId="9693" xr:uid="{00000000-0005-0000-0000-00004C260000}"/>
    <cellStyle name="Normal 5 3 3 7" xfId="9694" xr:uid="{00000000-0005-0000-0000-00004D260000}"/>
    <cellStyle name="Normal 5 3 3 8" xfId="9695" xr:uid="{00000000-0005-0000-0000-00004E260000}"/>
    <cellStyle name="Normal 5 3 3 9" xfId="9696" xr:uid="{00000000-0005-0000-0000-00004F260000}"/>
    <cellStyle name="Normal 5 3 4" xfId="9697" xr:uid="{00000000-0005-0000-0000-000050260000}"/>
    <cellStyle name="Normal 5 3 4 2" xfId="9698" xr:uid="{00000000-0005-0000-0000-000051260000}"/>
    <cellStyle name="Normal 5 3 4 2 2" xfId="9699" xr:uid="{00000000-0005-0000-0000-000052260000}"/>
    <cellStyle name="Normal 5 3 4 3" xfId="9700" xr:uid="{00000000-0005-0000-0000-000053260000}"/>
    <cellStyle name="Normal 5 3 4 3 2" xfId="9701" xr:uid="{00000000-0005-0000-0000-000054260000}"/>
    <cellStyle name="Normal 5 3 4 3 3" xfId="9702" xr:uid="{00000000-0005-0000-0000-000055260000}"/>
    <cellStyle name="Normal 5 3 4 3 3 2" xfId="9703" xr:uid="{00000000-0005-0000-0000-000056260000}"/>
    <cellStyle name="Normal 5 3 4 3 3 3" xfId="9704" xr:uid="{00000000-0005-0000-0000-000057260000}"/>
    <cellStyle name="Normal 5 3 4 3 3 3 2" xfId="9705" xr:uid="{00000000-0005-0000-0000-000058260000}"/>
    <cellStyle name="Normal 5 3 4 3 3 4" xfId="9706" xr:uid="{00000000-0005-0000-0000-000059260000}"/>
    <cellStyle name="Normal 5 3 4 3 4" xfId="9707" xr:uid="{00000000-0005-0000-0000-00005A260000}"/>
    <cellStyle name="Normal 5 3 4 4" xfId="9708" xr:uid="{00000000-0005-0000-0000-00005B260000}"/>
    <cellStyle name="Normal 5 3 4 4 2" xfId="9709" xr:uid="{00000000-0005-0000-0000-00005C260000}"/>
    <cellStyle name="Normal 5 3 4 4 3" xfId="9710" xr:uid="{00000000-0005-0000-0000-00005D260000}"/>
    <cellStyle name="Normal 5 3 4 4 4" xfId="9711" xr:uid="{00000000-0005-0000-0000-00005E260000}"/>
    <cellStyle name="Normal 5 3 4 5" xfId="9712" xr:uid="{00000000-0005-0000-0000-00005F260000}"/>
    <cellStyle name="Normal 5 3 4 6" xfId="9713" xr:uid="{00000000-0005-0000-0000-000060260000}"/>
    <cellStyle name="Normal 5 3 4 7" xfId="9714" xr:uid="{00000000-0005-0000-0000-000061260000}"/>
    <cellStyle name="Normal 5 3 5" xfId="9715" xr:uid="{00000000-0005-0000-0000-000062260000}"/>
    <cellStyle name="Normal 5 3 5 2" xfId="9716" xr:uid="{00000000-0005-0000-0000-000063260000}"/>
    <cellStyle name="Normal 5 3 5 3" xfId="9717" xr:uid="{00000000-0005-0000-0000-000064260000}"/>
    <cellStyle name="Normal 5 3 5 4" xfId="9718" xr:uid="{00000000-0005-0000-0000-000065260000}"/>
    <cellStyle name="Normal 5 3 5 5" xfId="9719" xr:uid="{00000000-0005-0000-0000-000066260000}"/>
    <cellStyle name="Normal 5 3 5 6" xfId="9720" xr:uid="{00000000-0005-0000-0000-000067260000}"/>
    <cellStyle name="Normal 5 3 5 7" xfId="9721" xr:uid="{00000000-0005-0000-0000-000068260000}"/>
    <cellStyle name="Normal 5 3 6" xfId="9722" xr:uid="{00000000-0005-0000-0000-000069260000}"/>
    <cellStyle name="Normal 5 3 6 2" xfId="9723" xr:uid="{00000000-0005-0000-0000-00006A260000}"/>
    <cellStyle name="Normal 5 3 6 3" xfId="9724" xr:uid="{00000000-0005-0000-0000-00006B260000}"/>
    <cellStyle name="Normal 5 3 6 4" xfId="9725" xr:uid="{00000000-0005-0000-0000-00006C260000}"/>
    <cellStyle name="Normal 5 3 6 5" xfId="9726" xr:uid="{00000000-0005-0000-0000-00006D260000}"/>
    <cellStyle name="Normal 5 3 6 6" xfId="9727" xr:uid="{00000000-0005-0000-0000-00006E260000}"/>
    <cellStyle name="Normal 5 3 7" xfId="9728" xr:uid="{00000000-0005-0000-0000-00006F260000}"/>
    <cellStyle name="Normal 5 3 7 2" xfId="9729" xr:uid="{00000000-0005-0000-0000-000070260000}"/>
    <cellStyle name="Normal 5 3 7 3" xfId="9730" xr:uid="{00000000-0005-0000-0000-000071260000}"/>
    <cellStyle name="Normal 5 3 7 4" xfId="9731" xr:uid="{00000000-0005-0000-0000-000072260000}"/>
    <cellStyle name="Normal 5 3 7 5" xfId="9732" xr:uid="{00000000-0005-0000-0000-000073260000}"/>
    <cellStyle name="Normal 5 3 7 6" xfId="9733" xr:uid="{00000000-0005-0000-0000-000074260000}"/>
    <cellStyle name="Normal 5 3 8" xfId="9734" xr:uid="{00000000-0005-0000-0000-000075260000}"/>
    <cellStyle name="Normal 5 3 9" xfId="9735" xr:uid="{00000000-0005-0000-0000-000076260000}"/>
    <cellStyle name="Normal 5 4" xfId="9736" xr:uid="{00000000-0005-0000-0000-000077260000}"/>
    <cellStyle name="Normal 5 4 10" xfId="9737" xr:uid="{00000000-0005-0000-0000-000078260000}"/>
    <cellStyle name="Normal 5 4 11" xfId="9738" xr:uid="{00000000-0005-0000-0000-000079260000}"/>
    <cellStyle name="Normal 5 4 12" xfId="9739" xr:uid="{00000000-0005-0000-0000-00007A260000}"/>
    <cellStyle name="Normal 5 4 2" xfId="9740" xr:uid="{00000000-0005-0000-0000-00007B260000}"/>
    <cellStyle name="Normal 5 4 2 10" xfId="9741" xr:uid="{00000000-0005-0000-0000-00007C260000}"/>
    <cellStyle name="Normal 5 4 2 2" xfId="9742" xr:uid="{00000000-0005-0000-0000-00007D260000}"/>
    <cellStyle name="Normal 5 4 2 2 2" xfId="9743" xr:uid="{00000000-0005-0000-0000-00007E260000}"/>
    <cellStyle name="Normal 5 4 2 2 2 2" xfId="9744" xr:uid="{00000000-0005-0000-0000-00007F260000}"/>
    <cellStyle name="Normal 5 4 2 2 2 3" xfId="9745" xr:uid="{00000000-0005-0000-0000-000080260000}"/>
    <cellStyle name="Normal 5 4 2 2 2 4" xfId="9746" xr:uid="{00000000-0005-0000-0000-000081260000}"/>
    <cellStyle name="Normal 5 4 2 2 2 5" xfId="9747" xr:uid="{00000000-0005-0000-0000-000082260000}"/>
    <cellStyle name="Normal 5 4 2 2 2 6" xfId="9748" xr:uid="{00000000-0005-0000-0000-000083260000}"/>
    <cellStyle name="Normal 5 4 2 2 3" xfId="9749" xr:uid="{00000000-0005-0000-0000-000084260000}"/>
    <cellStyle name="Normal 5 4 2 2 3 2" xfId="9750" xr:uid="{00000000-0005-0000-0000-000085260000}"/>
    <cellStyle name="Normal 5 4 2 2 3 3" xfId="9751" xr:uid="{00000000-0005-0000-0000-000086260000}"/>
    <cellStyle name="Normal 5 4 2 2 3 4" xfId="9752" xr:uid="{00000000-0005-0000-0000-000087260000}"/>
    <cellStyle name="Normal 5 4 2 2 3 5" xfId="9753" xr:uid="{00000000-0005-0000-0000-000088260000}"/>
    <cellStyle name="Normal 5 4 2 2 3 6" xfId="9754" xr:uid="{00000000-0005-0000-0000-000089260000}"/>
    <cellStyle name="Normal 5 4 2 2 4" xfId="9755" xr:uid="{00000000-0005-0000-0000-00008A260000}"/>
    <cellStyle name="Normal 5 4 2 2 4 2" xfId="9756" xr:uid="{00000000-0005-0000-0000-00008B260000}"/>
    <cellStyle name="Normal 5 4 2 2 4 3" xfId="9757" xr:uid="{00000000-0005-0000-0000-00008C260000}"/>
    <cellStyle name="Normal 5 4 2 2 4 4" xfId="9758" xr:uid="{00000000-0005-0000-0000-00008D260000}"/>
    <cellStyle name="Normal 5 4 2 2 4 5" xfId="9759" xr:uid="{00000000-0005-0000-0000-00008E260000}"/>
    <cellStyle name="Normal 5 4 2 2 4 6" xfId="9760" xr:uid="{00000000-0005-0000-0000-00008F260000}"/>
    <cellStyle name="Normal 5 4 2 2 5" xfId="9761" xr:uid="{00000000-0005-0000-0000-000090260000}"/>
    <cellStyle name="Normal 5 4 2 2 6" xfId="9762" xr:uid="{00000000-0005-0000-0000-000091260000}"/>
    <cellStyle name="Normal 5 4 2 2 7" xfId="9763" xr:uid="{00000000-0005-0000-0000-000092260000}"/>
    <cellStyle name="Normal 5 4 2 2 8" xfId="9764" xr:uid="{00000000-0005-0000-0000-000093260000}"/>
    <cellStyle name="Normal 5 4 2 2 9" xfId="9765" xr:uid="{00000000-0005-0000-0000-000094260000}"/>
    <cellStyle name="Normal 5 4 2 3" xfId="9766" xr:uid="{00000000-0005-0000-0000-000095260000}"/>
    <cellStyle name="Normal 5 4 2 3 2" xfId="9767" xr:uid="{00000000-0005-0000-0000-000096260000}"/>
    <cellStyle name="Normal 5 4 2 3 3" xfId="9768" xr:uid="{00000000-0005-0000-0000-000097260000}"/>
    <cellStyle name="Normal 5 4 2 3 4" xfId="9769" xr:uid="{00000000-0005-0000-0000-000098260000}"/>
    <cellStyle name="Normal 5 4 2 3 5" xfId="9770" xr:uid="{00000000-0005-0000-0000-000099260000}"/>
    <cellStyle name="Normal 5 4 2 3 6" xfId="9771" xr:uid="{00000000-0005-0000-0000-00009A260000}"/>
    <cellStyle name="Normal 5 4 2 4" xfId="9772" xr:uid="{00000000-0005-0000-0000-00009B260000}"/>
    <cellStyle name="Normal 5 4 2 4 2" xfId="9773" xr:uid="{00000000-0005-0000-0000-00009C260000}"/>
    <cellStyle name="Normal 5 4 2 4 3" xfId="9774" xr:uid="{00000000-0005-0000-0000-00009D260000}"/>
    <cellStyle name="Normal 5 4 2 4 4" xfId="9775" xr:uid="{00000000-0005-0000-0000-00009E260000}"/>
    <cellStyle name="Normal 5 4 2 4 5" xfId="9776" xr:uid="{00000000-0005-0000-0000-00009F260000}"/>
    <cellStyle name="Normal 5 4 2 4 6" xfId="9777" xr:uid="{00000000-0005-0000-0000-0000A0260000}"/>
    <cellStyle name="Normal 5 4 2 5" xfId="9778" xr:uid="{00000000-0005-0000-0000-0000A1260000}"/>
    <cellStyle name="Normal 5 4 2 5 2" xfId="9779" xr:uid="{00000000-0005-0000-0000-0000A2260000}"/>
    <cellStyle name="Normal 5 4 2 5 3" xfId="9780" xr:uid="{00000000-0005-0000-0000-0000A3260000}"/>
    <cellStyle name="Normal 5 4 2 5 4" xfId="9781" xr:uid="{00000000-0005-0000-0000-0000A4260000}"/>
    <cellStyle name="Normal 5 4 2 5 5" xfId="9782" xr:uid="{00000000-0005-0000-0000-0000A5260000}"/>
    <cellStyle name="Normal 5 4 2 5 6" xfId="9783" xr:uid="{00000000-0005-0000-0000-0000A6260000}"/>
    <cellStyle name="Normal 5 4 2 6" xfId="9784" xr:uid="{00000000-0005-0000-0000-0000A7260000}"/>
    <cellStyle name="Normal 5 4 2 7" xfId="9785" xr:uid="{00000000-0005-0000-0000-0000A8260000}"/>
    <cellStyle name="Normal 5 4 2 8" xfId="9786" xr:uid="{00000000-0005-0000-0000-0000A9260000}"/>
    <cellStyle name="Normal 5 4 2 9" xfId="9787" xr:uid="{00000000-0005-0000-0000-0000AA260000}"/>
    <cellStyle name="Normal 5 4 3" xfId="9788" xr:uid="{00000000-0005-0000-0000-0000AB260000}"/>
    <cellStyle name="Normal 5 4 3 2" xfId="9789" xr:uid="{00000000-0005-0000-0000-0000AC260000}"/>
    <cellStyle name="Normal 5 4 3 2 2" xfId="9790" xr:uid="{00000000-0005-0000-0000-0000AD260000}"/>
    <cellStyle name="Normal 5 4 3 2 3" xfId="9791" xr:uid="{00000000-0005-0000-0000-0000AE260000}"/>
    <cellStyle name="Normal 5 4 3 2 4" xfId="9792" xr:uid="{00000000-0005-0000-0000-0000AF260000}"/>
    <cellStyle name="Normal 5 4 3 2 5" xfId="9793" xr:uid="{00000000-0005-0000-0000-0000B0260000}"/>
    <cellStyle name="Normal 5 4 3 2 6" xfId="9794" xr:uid="{00000000-0005-0000-0000-0000B1260000}"/>
    <cellStyle name="Normal 5 4 3 3" xfId="9795" xr:uid="{00000000-0005-0000-0000-0000B2260000}"/>
    <cellStyle name="Normal 5 4 3 3 2" xfId="9796" xr:uid="{00000000-0005-0000-0000-0000B3260000}"/>
    <cellStyle name="Normal 5 4 3 3 3" xfId="9797" xr:uid="{00000000-0005-0000-0000-0000B4260000}"/>
    <cellStyle name="Normal 5 4 3 3 4" xfId="9798" xr:uid="{00000000-0005-0000-0000-0000B5260000}"/>
    <cellStyle name="Normal 5 4 3 3 5" xfId="9799" xr:uid="{00000000-0005-0000-0000-0000B6260000}"/>
    <cellStyle name="Normal 5 4 3 3 6" xfId="9800" xr:uid="{00000000-0005-0000-0000-0000B7260000}"/>
    <cellStyle name="Normal 5 4 3 4" xfId="9801" xr:uid="{00000000-0005-0000-0000-0000B8260000}"/>
    <cellStyle name="Normal 5 4 3 4 2" xfId="9802" xr:uid="{00000000-0005-0000-0000-0000B9260000}"/>
    <cellStyle name="Normal 5 4 3 4 3" xfId="9803" xr:uid="{00000000-0005-0000-0000-0000BA260000}"/>
    <cellStyle name="Normal 5 4 3 4 4" xfId="9804" xr:uid="{00000000-0005-0000-0000-0000BB260000}"/>
    <cellStyle name="Normal 5 4 3 4 5" xfId="9805" xr:uid="{00000000-0005-0000-0000-0000BC260000}"/>
    <cellStyle name="Normal 5 4 3 4 6" xfId="9806" xr:uid="{00000000-0005-0000-0000-0000BD260000}"/>
    <cellStyle name="Normal 5 4 3 5" xfId="9807" xr:uid="{00000000-0005-0000-0000-0000BE260000}"/>
    <cellStyle name="Normal 5 4 3 6" xfId="9808" xr:uid="{00000000-0005-0000-0000-0000BF260000}"/>
    <cellStyle name="Normal 5 4 3 7" xfId="9809" xr:uid="{00000000-0005-0000-0000-0000C0260000}"/>
    <cellStyle name="Normal 5 4 3 8" xfId="9810" xr:uid="{00000000-0005-0000-0000-0000C1260000}"/>
    <cellStyle name="Normal 5 4 3 9" xfId="9811" xr:uid="{00000000-0005-0000-0000-0000C2260000}"/>
    <cellStyle name="Normal 5 4 4" xfId="9812" xr:uid="{00000000-0005-0000-0000-0000C3260000}"/>
    <cellStyle name="Normal 5 4 4 2" xfId="9813" xr:uid="{00000000-0005-0000-0000-0000C4260000}"/>
    <cellStyle name="Normal 5 4 4 3" xfId="9814" xr:uid="{00000000-0005-0000-0000-0000C5260000}"/>
    <cellStyle name="Normal 5 4 4 4" xfId="9815" xr:uid="{00000000-0005-0000-0000-0000C6260000}"/>
    <cellStyle name="Normal 5 4 4 5" xfId="9816" xr:uid="{00000000-0005-0000-0000-0000C7260000}"/>
    <cellStyle name="Normal 5 4 4 6" xfId="9817" xr:uid="{00000000-0005-0000-0000-0000C8260000}"/>
    <cellStyle name="Normal 5 4 5" xfId="9818" xr:uid="{00000000-0005-0000-0000-0000C9260000}"/>
    <cellStyle name="Normal 5 4 5 2" xfId="9819" xr:uid="{00000000-0005-0000-0000-0000CA260000}"/>
    <cellStyle name="Normal 5 4 5 3" xfId="9820" xr:uid="{00000000-0005-0000-0000-0000CB260000}"/>
    <cellStyle name="Normal 5 4 5 4" xfId="9821" xr:uid="{00000000-0005-0000-0000-0000CC260000}"/>
    <cellStyle name="Normal 5 4 5 5" xfId="9822" xr:uid="{00000000-0005-0000-0000-0000CD260000}"/>
    <cellStyle name="Normal 5 4 5 6" xfId="9823" xr:uid="{00000000-0005-0000-0000-0000CE260000}"/>
    <cellStyle name="Normal 5 4 6" xfId="9824" xr:uid="{00000000-0005-0000-0000-0000CF260000}"/>
    <cellStyle name="Normal 5 4 6 2" xfId="9825" xr:uid="{00000000-0005-0000-0000-0000D0260000}"/>
    <cellStyle name="Normal 5 4 6 3" xfId="9826" xr:uid="{00000000-0005-0000-0000-0000D1260000}"/>
    <cellStyle name="Normal 5 4 6 4" xfId="9827" xr:uid="{00000000-0005-0000-0000-0000D2260000}"/>
    <cellStyle name="Normal 5 4 6 5" xfId="9828" xr:uid="{00000000-0005-0000-0000-0000D3260000}"/>
    <cellStyle name="Normal 5 4 6 6" xfId="9829" xr:uid="{00000000-0005-0000-0000-0000D4260000}"/>
    <cellStyle name="Normal 5 4 7" xfId="9830" xr:uid="{00000000-0005-0000-0000-0000D5260000}"/>
    <cellStyle name="Normal 5 4 8" xfId="9831" xr:uid="{00000000-0005-0000-0000-0000D6260000}"/>
    <cellStyle name="Normal 5 4 9" xfId="9832" xr:uid="{00000000-0005-0000-0000-0000D7260000}"/>
    <cellStyle name="Normal 5 5" xfId="9833" xr:uid="{00000000-0005-0000-0000-0000D8260000}"/>
    <cellStyle name="Normal 5 5 10" xfId="9834" xr:uid="{00000000-0005-0000-0000-0000D9260000}"/>
    <cellStyle name="Normal 5 5 11" xfId="9835" xr:uid="{00000000-0005-0000-0000-0000DA260000}"/>
    <cellStyle name="Normal 5 5 2" xfId="9836" xr:uid="{00000000-0005-0000-0000-0000DB260000}"/>
    <cellStyle name="Normal 5 5 2 2" xfId="9837" xr:uid="{00000000-0005-0000-0000-0000DC260000}"/>
    <cellStyle name="Normal 5 5 2 2 2" xfId="9838" xr:uid="{00000000-0005-0000-0000-0000DD260000}"/>
    <cellStyle name="Normal 5 5 2 2 3" xfId="9839" xr:uid="{00000000-0005-0000-0000-0000DE260000}"/>
    <cellStyle name="Normal 5 5 2 2 4" xfId="9840" xr:uid="{00000000-0005-0000-0000-0000DF260000}"/>
    <cellStyle name="Normal 5 5 2 2 5" xfId="9841" xr:uid="{00000000-0005-0000-0000-0000E0260000}"/>
    <cellStyle name="Normal 5 5 2 2 6" xfId="9842" xr:uid="{00000000-0005-0000-0000-0000E1260000}"/>
    <cellStyle name="Normal 5 5 2 3" xfId="9843" xr:uid="{00000000-0005-0000-0000-0000E2260000}"/>
    <cellStyle name="Normal 5 5 2 3 2" xfId="9844" xr:uid="{00000000-0005-0000-0000-0000E3260000}"/>
    <cellStyle name="Normal 5 5 2 3 3" xfId="9845" xr:uid="{00000000-0005-0000-0000-0000E4260000}"/>
    <cellStyle name="Normal 5 5 2 3 4" xfId="9846" xr:uid="{00000000-0005-0000-0000-0000E5260000}"/>
    <cellStyle name="Normal 5 5 2 3 5" xfId="9847" xr:uid="{00000000-0005-0000-0000-0000E6260000}"/>
    <cellStyle name="Normal 5 5 2 3 6" xfId="9848" xr:uid="{00000000-0005-0000-0000-0000E7260000}"/>
    <cellStyle name="Normal 5 5 2 4" xfId="9849" xr:uid="{00000000-0005-0000-0000-0000E8260000}"/>
    <cellStyle name="Normal 5 5 2 4 2" xfId="9850" xr:uid="{00000000-0005-0000-0000-0000E9260000}"/>
    <cellStyle name="Normal 5 5 2 4 3" xfId="9851" xr:uid="{00000000-0005-0000-0000-0000EA260000}"/>
    <cellStyle name="Normal 5 5 2 4 4" xfId="9852" xr:uid="{00000000-0005-0000-0000-0000EB260000}"/>
    <cellStyle name="Normal 5 5 2 4 5" xfId="9853" xr:uid="{00000000-0005-0000-0000-0000EC260000}"/>
    <cellStyle name="Normal 5 5 2 4 6" xfId="9854" xr:uid="{00000000-0005-0000-0000-0000ED260000}"/>
    <cellStyle name="Normal 5 5 2 5" xfId="9855" xr:uid="{00000000-0005-0000-0000-0000EE260000}"/>
    <cellStyle name="Normal 5 5 2 6" xfId="9856" xr:uid="{00000000-0005-0000-0000-0000EF260000}"/>
    <cellStyle name="Normal 5 5 2 7" xfId="9857" xr:uid="{00000000-0005-0000-0000-0000F0260000}"/>
    <cellStyle name="Normal 5 5 2 8" xfId="9858" xr:uid="{00000000-0005-0000-0000-0000F1260000}"/>
    <cellStyle name="Normal 5 5 2 9" xfId="9859" xr:uid="{00000000-0005-0000-0000-0000F2260000}"/>
    <cellStyle name="Normal 5 5 3" xfId="9860" xr:uid="{00000000-0005-0000-0000-0000F3260000}"/>
    <cellStyle name="Normal 5 5 3 2" xfId="9861" xr:uid="{00000000-0005-0000-0000-0000F4260000}"/>
    <cellStyle name="Normal 5 5 3 3" xfId="9862" xr:uid="{00000000-0005-0000-0000-0000F5260000}"/>
    <cellStyle name="Normal 5 5 3 4" xfId="9863" xr:uid="{00000000-0005-0000-0000-0000F6260000}"/>
    <cellStyle name="Normal 5 5 3 5" xfId="9864" xr:uid="{00000000-0005-0000-0000-0000F7260000}"/>
    <cellStyle name="Normal 5 5 3 6" xfId="9865" xr:uid="{00000000-0005-0000-0000-0000F8260000}"/>
    <cellStyle name="Normal 5 5 4" xfId="9866" xr:uid="{00000000-0005-0000-0000-0000F9260000}"/>
    <cellStyle name="Normal 5 5 4 2" xfId="9867" xr:uid="{00000000-0005-0000-0000-0000FA260000}"/>
    <cellStyle name="Normal 5 5 4 3" xfId="9868" xr:uid="{00000000-0005-0000-0000-0000FB260000}"/>
    <cellStyle name="Normal 5 5 4 4" xfId="9869" xr:uid="{00000000-0005-0000-0000-0000FC260000}"/>
    <cellStyle name="Normal 5 5 4 5" xfId="9870" xr:uid="{00000000-0005-0000-0000-0000FD260000}"/>
    <cellStyle name="Normal 5 5 4 6" xfId="9871" xr:uid="{00000000-0005-0000-0000-0000FE260000}"/>
    <cellStyle name="Normal 5 5 5" xfId="9872" xr:uid="{00000000-0005-0000-0000-0000FF260000}"/>
    <cellStyle name="Normal 5 5 5 2" xfId="9873" xr:uid="{00000000-0005-0000-0000-000000270000}"/>
    <cellStyle name="Normal 5 5 5 3" xfId="9874" xr:uid="{00000000-0005-0000-0000-000001270000}"/>
    <cellStyle name="Normal 5 5 5 4" xfId="9875" xr:uid="{00000000-0005-0000-0000-000002270000}"/>
    <cellStyle name="Normal 5 5 5 5" xfId="9876" xr:uid="{00000000-0005-0000-0000-000003270000}"/>
    <cellStyle name="Normal 5 5 5 6" xfId="9877" xr:uid="{00000000-0005-0000-0000-000004270000}"/>
    <cellStyle name="Normal 5 5 6" xfId="9878" xr:uid="{00000000-0005-0000-0000-000005270000}"/>
    <cellStyle name="Normal 5 5 7" xfId="9879" xr:uid="{00000000-0005-0000-0000-000006270000}"/>
    <cellStyle name="Normal 5 5 8" xfId="9880" xr:uid="{00000000-0005-0000-0000-000007270000}"/>
    <cellStyle name="Normal 5 5 9" xfId="9881" xr:uid="{00000000-0005-0000-0000-000008270000}"/>
    <cellStyle name="Normal 5 6" xfId="9882" xr:uid="{00000000-0005-0000-0000-000009270000}"/>
    <cellStyle name="Normal 5 6 10" xfId="9883" xr:uid="{00000000-0005-0000-0000-00000A270000}"/>
    <cellStyle name="Normal 5 6 2" xfId="9884" xr:uid="{00000000-0005-0000-0000-00000B270000}"/>
    <cellStyle name="Normal 5 6 2 2" xfId="9885" xr:uid="{00000000-0005-0000-0000-00000C270000}"/>
    <cellStyle name="Normal 5 6 2 3" xfId="9886" xr:uid="{00000000-0005-0000-0000-00000D270000}"/>
    <cellStyle name="Normal 5 6 2 4" xfId="9887" xr:uid="{00000000-0005-0000-0000-00000E270000}"/>
    <cellStyle name="Normal 5 6 2 5" xfId="9888" xr:uid="{00000000-0005-0000-0000-00000F270000}"/>
    <cellStyle name="Normal 5 6 2 6" xfId="9889" xr:uid="{00000000-0005-0000-0000-000010270000}"/>
    <cellStyle name="Normal 5 6 3" xfId="9890" xr:uid="{00000000-0005-0000-0000-000011270000}"/>
    <cellStyle name="Normal 5 6 3 2" xfId="9891" xr:uid="{00000000-0005-0000-0000-000012270000}"/>
    <cellStyle name="Normal 5 6 3 3" xfId="9892" xr:uid="{00000000-0005-0000-0000-000013270000}"/>
    <cellStyle name="Normal 5 6 3 4" xfId="9893" xr:uid="{00000000-0005-0000-0000-000014270000}"/>
    <cellStyle name="Normal 5 6 3 5" xfId="9894" xr:uid="{00000000-0005-0000-0000-000015270000}"/>
    <cellStyle name="Normal 5 6 3 6" xfId="9895" xr:uid="{00000000-0005-0000-0000-000016270000}"/>
    <cellStyle name="Normal 5 6 4" xfId="9896" xr:uid="{00000000-0005-0000-0000-000017270000}"/>
    <cellStyle name="Normal 5 6 4 2" xfId="9897" xr:uid="{00000000-0005-0000-0000-000018270000}"/>
    <cellStyle name="Normal 5 6 4 3" xfId="9898" xr:uid="{00000000-0005-0000-0000-000019270000}"/>
    <cellStyle name="Normal 5 6 4 4" xfId="9899" xr:uid="{00000000-0005-0000-0000-00001A270000}"/>
    <cellStyle name="Normal 5 6 4 5" xfId="9900" xr:uid="{00000000-0005-0000-0000-00001B270000}"/>
    <cellStyle name="Normal 5 6 4 6" xfId="9901" xr:uid="{00000000-0005-0000-0000-00001C270000}"/>
    <cellStyle name="Normal 5 6 5" xfId="9902" xr:uid="{00000000-0005-0000-0000-00001D270000}"/>
    <cellStyle name="Normal 5 6 6" xfId="9903" xr:uid="{00000000-0005-0000-0000-00001E270000}"/>
    <cellStyle name="Normal 5 6 7" xfId="9904" xr:uid="{00000000-0005-0000-0000-00001F270000}"/>
    <cellStyle name="Normal 5 6 8" xfId="9905" xr:uid="{00000000-0005-0000-0000-000020270000}"/>
    <cellStyle name="Normal 5 6 9" xfId="9906" xr:uid="{00000000-0005-0000-0000-000021270000}"/>
    <cellStyle name="Normal 5 7" xfId="9907" xr:uid="{00000000-0005-0000-0000-000022270000}"/>
    <cellStyle name="Normal 5 7 2" xfId="9908" xr:uid="{00000000-0005-0000-0000-000023270000}"/>
    <cellStyle name="Normal 5 7 3" xfId="9909" xr:uid="{00000000-0005-0000-0000-000024270000}"/>
    <cellStyle name="Normal 5 7 4" xfId="9910" xr:uid="{00000000-0005-0000-0000-000025270000}"/>
    <cellStyle name="Normal 5 7 5" xfId="9911" xr:uid="{00000000-0005-0000-0000-000026270000}"/>
    <cellStyle name="Normal 5 7 6" xfId="9912" xr:uid="{00000000-0005-0000-0000-000027270000}"/>
    <cellStyle name="Normal 5 8" xfId="9913" xr:uid="{00000000-0005-0000-0000-000028270000}"/>
    <cellStyle name="Normal 5 8 2" xfId="9914" xr:uid="{00000000-0005-0000-0000-000029270000}"/>
    <cellStyle name="Normal 5 8 3" xfId="9915" xr:uid="{00000000-0005-0000-0000-00002A270000}"/>
    <cellStyle name="Normal 5 8 4" xfId="9916" xr:uid="{00000000-0005-0000-0000-00002B270000}"/>
    <cellStyle name="Normal 5 8 5" xfId="9917" xr:uid="{00000000-0005-0000-0000-00002C270000}"/>
    <cellStyle name="Normal 5 8 6" xfId="9918" xr:uid="{00000000-0005-0000-0000-00002D270000}"/>
    <cellStyle name="Normal 5 9" xfId="9919" xr:uid="{00000000-0005-0000-0000-00002E270000}"/>
    <cellStyle name="Normal 5 9 2" xfId="9920" xr:uid="{00000000-0005-0000-0000-00002F270000}"/>
    <cellStyle name="Normal 5 9 3" xfId="9921" xr:uid="{00000000-0005-0000-0000-000030270000}"/>
    <cellStyle name="Normal 5 9 4" xfId="9922" xr:uid="{00000000-0005-0000-0000-000031270000}"/>
    <cellStyle name="Normal 5 9 5" xfId="9923" xr:uid="{00000000-0005-0000-0000-000032270000}"/>
    <cellStyle name="Normal 5 9 6" xfId="9924" xr:uid="{00000000-0005-0000-0000-000033270000}"/>
    <cellStyle name="Normal 5_Budget" xfId="9925" xr:uid="{00000000-0005-0000-0000-000034270000}"/>
    <cellStyle name="Normal 6" xfId="9926" xr:uid="{00000000-0005-0000-0000-000035270000}"/>
    <cellStyle name="Normal 6 2" xfId="9927" xr:uid="{00000000-0005-0000-0000-000036270000}"/>
    <cellStyle name="Normal 6 2 2" xfId="9928" xr:uid="{00000000-0005-0000-0000-000037270000}"/>
    <cellStyle name="Normal 6 2 2 2" xfId="9929" xr:uid="{00000000-0005-0000-0000-000038270000}"/>
    <cellStyle name="Normal 6 2 2 2 2" xfId="9930" xr:uid="{00000000-0005-0000-0000-000039270000}"/>
    <cellStyle name="Normal 6 2 2 2 3" xfId="9931" xr:uid="{00000000-0005-0000-0000-00003A270000}"/>
    <cellStyle name="Normal 6 2 2 2 4" xfId="9932" xr:uid="{00000000-0005-0000-0000-00003B270000}"/>
    <cellStyle name="Normal 6 2 2 2 5" xfId="9933" xr:uid="{00000000-0005-0000-0000-00003C270000}"/>
    <cellStyle name="Normal 6 2 2 2 6" xfId="9934" xr:uid="{00000000-0005-0000-0000-00003D270000}"/>
    <cellStyle name="Normal 6 2 2 3" xfId="9935" xr:uid="{00000000-0005-0000-0000-00003E270000}"/>
    <cellStyle name="Normal 6 2 2 4" xfId="9936" xr:uid="{00000000-0005-0000-0000-00003F270000}"/>
    <cellStyle name="Normal 6 2 2 5" xfId="9937" xr:uid="{00000000-0005-0000-0000-000040270000}"/>
    <cellStyle name="Normal 6 2 2 6" xfId="9938" xr:uid="{00000000-0005-0000-0000-000041270000}"/>
    <cellStyle name="Normal 6 2 2 7" xfId="9939" xr:uid="{00000000-0005-0000-0000-000042270000}"/>
    <cellStyle name="Normal 6 2 3" xfId="9940" xr:uid="{00000000-0005-0000-0000-000043270000}"/>
    <cellStyle name="Normal 6 2 3 2" xfId="9941" xr:uid="{00000000-0005-0000-0000-000044270000}"/>
    <cellStyle name="Normal 6 2 3 3" xfId="9942" xr:uid="{00000000-0005-0000-0000-000045270000}"/>
    <cellStyle name="Normal 6 2 3 4" xfId="9943" xr:uid="{00000000-0005-0000-0000-000046270000}"/>
    <cellStyle name="Normal 6 2 3 5" xfId="9944" xr:uid="{00000000-0005-0000-0000-000047270000}"/>
    <cellStyle name="Normal 6 2 3 6" xfId="9945" xr:uid="{00000000-0005-0000-0000-000048270000}"/>
    <cellStyle name="Normal 6 2 4" xfId="9946" xr:uid="{00000000-0005-0000-0000-000049270000}"/>
    <cellStyle name="Normal 6 2 5" xfId="9947" xr:uid="{00000000-0005-0000-0000-00004A270000}"/>
    <cellStyle name="Normal 6 2 6" xfId="9948" xr:uid="{00000000-0005-0000-0000-00004B270000}"/>
    <cellStyle name="Normal 6 2 7" xfId="9949" xr:uid="{00000000-0005-0000-0000-00004C270000}"/>
    <cellStyle name="Normal 6 2 8" xfId="9950" xr:uid="{00000000-0005-0000-0000-00004D270000}"/>
    <cellStyle name="Normal 6 2 9" xfId="9951" xr:uid="{00000000-0005-0000-0000-00004E270000}"/>
    <cellStyle name="Normal 6 3" xfId="9952" xr:uid="{00000000-0005-0000-0000-00004F270000}"/>
    <cellStyle name="Normal 6 4" xfId="9953" xr:uid="{00000000-0005-0000-0000-000050270000}"/>
    <cellStyle name="Normal 6 5" xfId="9954" xr:uid="{00000000-0005-0000-0000-000051270000}"/>
    <cellStyle name="Normal 6 6" xfId="10388" xr:uid="{00000000-0005-0000-0000-000052270000}"/>
    <cellStyle name="Normal 6_Budget" xfId="9955" xr:uid="{00000000-0005-0000-0000-000053270000}"/>
    <cellStyle name="Normal 7" xfId="9956" xr:uid="{00000000-0005-0000-0000-000054270000}"/>
    <cellStyle name="Normal 7 2" xfId="9957" xr:uid="{00000000-0005-0000-0000-000055270000}"/>
    <cellStyle name="Normal 7 2 2" xfId="9958" xr:uid="{00000000-0005-0000-0000-000056270000}"/>
    <cellStyle name="Normal 7 2 2 2" xfId="9959" xr:uid="{00000000-0005-0000-0000-000057270000}"/>
    <cellStyle name="Normal 7 2 2 3" xfId="9960" xr:uid="{00000000-0005-0000-0000-000058270000}"/>
    <cellStyle name="Normal 7 2 2 4" xfId="9961" xr:uid="{00000000-0005-0000-0000-000059270000}"/>
    <cellStyle name="Normal 7 2 2 5" xfId="9962" xr:uid="{00000000-0005-0000-0000-00005A270000}"/>
    <cellStyle name="Normal 7 2 2 6" xfId="9963" xr:uid="{00000000-0005-0000-0000-00005B270000}"/>
    <cellStyle name="Normal 7 3" xfId="9964" xr:uid="{00000000-0005-0000-0000-00005C270000}"/>
    <cellStyle name="Normal 7 3 2" xfId="9965" xr:uid="{00000000-0005-0000-0000-00005D270000}"/>
    <cellStyle name="Normal 7 3 3" xfId="9966" xr:uid="{00000000-0005-0000-0000-00005E270000}"/>
    <cellStyle name="Normal 7 3 4" xfId="9967" xr:uid="{00000000-0005-0000-0000-00005F270000}"/>
    <cellStyle name="Normal 7 3 5" xfId="9968" xr:uid="{00000000-0005-0000-0000-000060270000}"/>
    <cellStyle name="Normal 7 3 6" xfId="9969" xr:uid="{00000000-0005-0000-0000-000061270000}"/>
    <cellStyle name="Normal 7 4" xfId="9970" xr:uid="{00000000-0005-0000-0000-000062270000}"/>
    <cellStyle name="Normal 8" xfId="9971" xr:uid="{00000000-0005-0000-0000-000063270000}"/>
    <cellStyle name="Normal 8 2" xfId="9972" xr:uid="{00000000-0005-0000-0000-000064270000}"/>
    <cellStyle name="Normal 8 2 2" xfId="9973" xr:uid="{00000000-0005-0000-0000-000065270000}"/>
    <cellStyle name="Normal 8 2 3" xfId="9974" xr:uid="{00000000-0005-0000-0000-000066270000}"/>
    <cellStyle name="Normal 8 2 4" xfId="9975" xr:uid="{00000000-0005-0000-0000-000067270000}"/>
    <cellStyle name="Normal 8 2 5" xfId="9976" xr:uid="{00000000-0005-0000-0000-000068270000}"/>
    <cellStyle name="Normal 8 2 6" xfId="9977" xr:uid="{00000000-0005-0000-0000-000069270000}"/>
    <cellStyle name="Normal 8 2 7" xfId="9978" xr:uid="{00000000-0005-0000-0000-00006A270000}"/>
    <cellStyle name="Normal 8 3" xfId="9979" xr:uid="{00000000-0005-0000-0000-00006B270000}"/>
    <cellStyle name="Normal 8 3 2" xfId="9980" xr:uid="{00000000-0005-0000-0000-00006C270000}"/>
    <cellStyle name="Normal 8 3 3" xfId="9981" xr:uid="{00000000-0005-0000-0000-00006D270000}"/>
    <cellStyle name="Normal 8 3 4" xfId="9982" xr:uid="{00000000-0005-0000-0000-00006E270000}"/>
    <cellStyle name="Normal 8 3 5" xfId="9983" xr:uid="{00000000-0005-0000-0000-00006F270000}"/>
    <cellStyle name="Normal 8 3 6" xfId="9984" xr:uid="{00000000-0005-0000-0000-000070270000}"/>
    <cellStyle name="Normal 8 3 7" xfId="9985" xr:uid="{00000000-0005-0000-0000-000071270000}"/>
    <cellStyle name="Normal 8 4" xfId="9986" xr:uid="{00000000-0005-0000-0000-000072270000}"/>
    <cellStyle name="Normal 9" xfId="9987" xr:uid="{00000000-0005-0000-0000-000073270000}"/>
    <cellStyle name="Normal 9 10" xfId="9988" xr:uid="{00000000-0005-0000-0000-000074270000}"/>
    <cellStyle name="Normal 9 2" xfId="9989" xr:uid="{00000000-0005-0000-0000-000075270000}"/>
    <cellStyle name="Normal 9 2 2" xfId="9990" xr:uid="{00000000-0005-0000-0000-000076270000}"/>
    <cellStyle name="Normal 9 2 2 2" xfId="9991" xr:uid="{00000000-0005-0000-0000-000077270000}"/>
    <cellStyle name="Normal 9 2 2 3" xfId="9992" xr:uid="{00000000-0005-0000-0000-000078270000}"/>
    <cellStyle name="Normal 9 2 2 4" xfId="9993" xr:uid="{00000000-0005-0000-0000-000079270000}"/>
    <cellStyle name="Normal 9 2 2 5" xfId="9994" xr:uid="{00000000-0005-0000-0000-00007A270000}"/>
    <cellStyle name="Normal 9 2 2 6" xfId="9995" xr:uid="{00000000-0005-0000-0000-00007B270000}"/>
    <cellStyle name="Normal 9 2 3" xfId="9996" xr:uid="{00000000-0005-0000-0000-00007C270000}"/>
    <cellStyle name="Normal 9 2 3 2" xfId="9997" xr:uid="{00000000-0005-0000-0000-00007D270000}"/>
    <cellStyle name="Normal 9 2 3 3" xfId="9998" xr:uid="{00000000-0005-0000-0000-00007E270000}"/>
    <cellStyle name="Normal 9 2 3 4" xfId="9999" xr:uid="{00000000-0005-0000-0000-00007F270000}"/>
    <cellStyle name="Normal 9 2 3 5" xfId="10000" xr:uid="{00000000-0005-0000-0000-000080270000}"/>
    <cellStyle name="Normal 9 2 3 6" xfId="10001" xr:uid="{00000000-0005-0000-0000-000081270000}"/>
    <cellStyle name="Normal 9 2 4" xfId="10002" xr:uid="{00000000-0005-0000-0000-000082270000}"/>
    <cellStyle name="Normal 9 2 5" xfId="10003" xr:uid="{00000000-0005-0000-0000-000083270000}"/>
    <cellStyle name="Normal 9 2 6" xfId="10004" xr:uid="{00000000-0005-0000-0000-000084270000}"/>
    <cellStyle name="Normal 9 2 7" xfId="10005" xr:uid="{00000000-0005-0000-0000-000085270000}"/>
    <cellStyle name="Normal 9 2 8" xfId="10006" xr:uid="{00000000-0005-0000-0000-000086270000}"/>
    <cellStyle name="Normal 9 3" xfId="10007" xr:uid="{00000000-0005-0000-0000-000087270000}"/>
    <cellStyle name="Normal 9 3 2" xfId="10008" xr:uid="{00000000-0005-0000-0000-000088270000}"/>
    <cellStyle name="Normal 9 3 3" xfId="10009" xr:uid="{00000000-0005-0000-0000-000089270000}"/>
    <cellStyle name="Normal 9 3 4" xfId="10010" xr:uid="{00000000-0005-0000-0000-00008A270000}"/>
    <cellStyle name="Normal 9 3 5" xfId="10011" xr:uid="{00000000-0005-0000-0000-00008B270000}"/>
    <cellStyle name="Normal 9 3 6" xfId="10012" xr:uid="{00000000-0005-0000-0000-00008C270000}"/>
    <cellStyle name="Normal 9 4" xfId="10013" xr:uid="{00000000-0005-0000-0000-00008D270000}"/>
    <cellStyle name="Normal 9 4 2" xfId="10014" xr:uid="{00000000-0005-0000-0000-00008E270000}"/>
    <cellStyle name="Normal 9 4 3" xfId="10015" xr:uid="{00000000-0005-0000-0000-00008F270000}"/>
    <cellStyle name="Normal 9 4 4" xfId="10016" xr:uid="{00000000-0005-0000-0000-000090270000}"/>
    <cellStyle name="Normal 9 4 5" xfId="10017" xr:uid="{00000000-0005-0000-0000-000091270000}"/>
    <cellStyle name="Normal 9 4 6" xfId="10018" xr:uid="{00000000-0005-0000-0000-000092270000}"/>
    <cellStyle name="Normal 9 5" xfId="10019" xr:uid="{00000000-0005-0000-0000-000093270000}"/>
    <cellStyle name="Normal 9 5 2" xfId="10020" xr:uid="{00000000-0005-0000-0000-000094270000}"/>
    <cellStyle name="Normal 9 5 3" xfId="10021" xr:uid="{00000000-0005-0000-0000-000095270000}"/>
    <cellStyle name="Normal 9 5 4" xfId="10022" xr:uid="{00000000-0005-0000-0000-000096270000}"/>
    <cellStyle name="Normal 9 5 5" xfId="10023" xr:uid="{00000000-0005-0000-0000-000097270000}"/>
    <cellStyle name="Normal 9 5 6" xfId="10024" xr:uid="{00000000-0005-0000-0000-000098270000}"/>
    <cellStyle name="Normal 9 6" xfId="10025" xr:uid="{00000000-0005-0000-0000-000099270000}"/>
    <cellStyle name="Normal 9 7" xfId="10026" xr:uid="{00000000-0005-0000-0000-00009A270000}"/>
    <cellStyle name="Normal 9 8" xfId="10027" xr:uid="{00000000-0005-0000-0000-00009B270000}"/>
    <cellStyle name="Normal 9 9" xfId="10028" xr:uid="{00000000-0005-0000-0000-00009C270000}"/>
    <cellStyle name="Note" xfId="10029" xr:uid="{00000000-0005-0000-0000-00009D270000}"/>
    <cellStyle name="Note 2" xfId="10389" xr:uid="{00000000-0005-0000-0000-00009E270000}"/>
    <cellStyle name="Output 10" xfId="10390" xr:uid="{00000000-0005-0000-0000-00009F270000}"/>
    <cellStyle name="Output 11" xfId="10030" xr:uid="{00000000-0005-0000-0000-0000A0270000}"/>
    <cellStyle name="Output 2" xfId="10031" xr:uid="{00000000-0005-0000-0000-0000A1270000}"/>
    <cellStyle name="Output 2 2" xfId="10032" xr:uid="{00000000-0005-0000-0000-0000A2270000}"/>
    <cellStyle name="Output 2 2 2" xfId="10033" xr:uid="{00000000-0005-0000-0000-0000A3270000}"/>
    <cellStyle name="Output 2 3" xfId="10034" xr:uid="{00000000-0005-0000-0000-0000A4270000}"/>
    <cellStyle name="Output 3" xfId="10035" xr:uid="{00000000-0005-0000-0000-0000A5270000}"/>
    <cellStyle name="Output 3 2" xfId="10036" xr:uid="{00000000-0005-0000-0000-0000A6270000}"/>
    <cellStyle name="Output 3 3" xfId="10037" xr:uid="{00000000-0005-0000-0000-0000A7270000}"/>
    <cellStyle name="Output 3 4" xfId="10038" xr:uid="{00000000-0005-0000-0000-0000A8270000}"/>
    <cellStyle name="Output 4" xfId="10039" xr:uid="{00000000-0005-0000-0000-0000A9270000}"/>
    <cellStyle name="Output 4 2" xfId="10040" xr:uid="{00000000-0005-0000-0000-0000AA270000}"/>
    <cellStyle name="Output 5" xfId="10041" xr:uid="{00000000-0005-0000-0000-0000AB270000}"/>
    <cellStyle name="Output 6" xfId="10042" xr:uid="{00000000-0005-0000-0000-0000AC270000}"/>
    <cellStyle name="Output 7" xfId="10043" xr:uid="{00000000-0005-0000-0000-0000AD270000}"/>
    <cellStyle name="Output 8" xfId="10044" xr:uid="{00000000-0005-0000-0000-0000AE270000}"/>
    <cellStyle name="Output 9" xfId="10045" xr:uid="{00000000-0005-0000-0000-0000AF270000}"/>
    <cellStyle name="Overskrift 1 10" xfId="10046" xr:uid="{00000000-0005-0000-0000-0000B0270000}"/>
    <cellStyle name="Overskrift 1 2" xfId="10047" xr:uid="{00000000-0005-0000-0000-0000B1270000}"/>
    <cellStyle name="Overskrift 1 2 2" xfId="10048" xr:uid="{00000000-0005-0000-0000-0000B2270000}"/>
    <cellStyle name="Overskrift 1 2 3" xfId="10049" xr:uid="{00000000-0005-0000-0000-0000B3270000}"/>
    <cellStyle name="Overskrift 1 2 4" xfId="10050" xr:uid="{00000000-0005-0000-0000-0000B4270000}"/>
    <cellStyle name="Overskrift 1 3" xfId="10051" xr:uid="{00000000-0005-0000-0000-0000B5270000}"/>
    <cellStyle name="Overskrift 1 3 2" xfId="10052" xr:uid="{00000000-0005-0000-0000-0000B6270000}"/>
    <cellStyle name="Overskrift 1 3 3" xfId="10053" xr:uid="{00000000-0005-0000-0000-0000B7270000}"/>
    <cellStyle name="Overskrift 1 4" xfId="10054" xr:uid="{00000000-0005-0000-0000-0000B8270000}"/>
    <cellStyle name="Overskrift 1 4 2" xfId="10055" xr:uid="{00000000-0005-0000-0000-0000B9270000}"/>
    <cellStyle name="Overskrift 1 5" xfId="10056" xr:uid="{00000000-0005-0000-0000-0000BA270000}"/>
    <cellStyle name="Overskrift 1 6" xfId="10057" xr:uid="{00000000-0005-0000-0000-0000BB270000}"/>
    <cellStyle name="Overskrift 1 7" xfId="10058" xr:uid="{00000000-0005-0000-0000-0000BC270000}"/>
    <cellStyle name="Overskrift 1 8" xfId="10059" xr:uid="{00000000-0005-0000-0000-0000BD270000}"/>
    <cellStyle name="Overskrift 1 9" xfId="10391" xr:uid="{00000000-0005-0000-0000-0000BE270000}"/>
    <cellStyle name="Overskrift 2 10" xfId="10060" xr:uid="{00000000-0005-0000-0000-0000BF270000}"/>
    <cellStyle name="Overskrift 2 2" xfId="10061" xr:uid="{00000000-0005-0000-0000-0000C0270000}"/>
    <cellStyle name="Overskrift 2 2 2" xfId="10062" xr:uid="{00000000-0005-0000-0000-0000C1270000}"/>
    <cellStyle name="Overskrift 2 2 3" xfId="10063" xr:uid="{00000000-0005-0000-0000-0000C2270000}"/>
    <cellStyle name="Overskrift 2 2 4" xfId="10064" xr:uid="{00000000-0005-0000-0000-0000C3270000}"/>
    <cellStyle name="Overskrift 2 3" xfId="10065" xr:uid="{00000000-0005-0000-0000-0000C4270000}"/>
    <cellStyle name="Overskrift 2 3 2" xfId="10066" xr:uid="{00000000-0005-0000-0000-0000C5270000}"/>
    <cellStyle name="Overskrift 2 3 3" xfId="10067" xr:uid="{00000000-0005-0000-0000-0000C6270000}"/>
    <cellStyle name="Overskrift 2 4" xfId="10068" xr:uid="{00000000-0005-0000-0000-0000C7270000}"/>
    <cellStyle name="Overskrift 2 4 2" xfId="10069" xr:uid="{00000000-0005-0000-0000-0000C8270000}"/>
    <cellStyle name="Overskrift 2 5" xfId="10070" xr:uid="{00000000-0005-0000-0000-0000C9270000}"/>
    <cellStyle name="Overskrift 2 6" xfId="10071" xr:uid="{00000000-0005-0000-0000-0000CA270000}"/>
    <cellStyle name="Overskrift 2 7" xfId="10072" xr:uid="{00000000-0005-0000-0000-0000CB270000}"/>
    <cellStyle name="Overskrift 2 8" xfId="10073" xr:uid="{00000000-0005-0000-0000-0000CC270000}"/>
    <cellStyle name="Overskrift 2 9" xfId="10392" xr:uid="{00000000-0005-0000-0000-0000CD270000}"/>
    <cellStyle name="Overskrift 3 10" xfId="10074" xr:uid="{00000000-0005-0000-0000-0000CE270000}"/>
    <cellStyle name="Overskrift 3 2" xfId="10075" xr:uid="{00000000-0005-0000-0000-0000CF270000}"/>
    <cellStyle name="Overskrift 3 2 2" xfId="10076" xr:uid="{00000000-0005-0000-0000-0000D0270000}"/>
    <cellStyle name="Overskrift 3 2 3" xfId="10077" xr:uid="{00000000-0005-0000-0000-0000D1270000}"/>
    <cellStyle name="Overskrift 3 2 3 2" xfId="10078" xr:uid="{00000000-0005-0000-0000-0000D2270000}"/>
    <cellStyle name="Overskrift 3 2 3 3" xfId="10079" xr:uid="{00000000-0005-0000-0000-0000D3270000}"/>
    <cellStyle name="Overskrift 3 2 3 4" xfId="10080" xr:uid="{00000000-0005-0000-0000-0000D4270000}"/>
    <cellStyle name="Overskrift 3 2 3 5" xfId="10081" xr:uid="{00000000-0005-0000-0000-0000D5270000}"/>
    <cellStyle name="Overskrift 3 2 3 6" xfId="10082" xr:uid="{00000000-0005-0000-0000-0000D6270000}"/>
    <cellStyle name="Overskrift 3 2 4" xfId="10083" xr:uid="{00000000-0005-0000-0000-0000D7270000}"/>
    <cellStyle name="Overskrift 3 2 5" xfId="10084" xr:uid="{00000000-0005-0000-0000-0000D8270000}"/>
    <cellStyle name="Overskrift 3 2 6" xfId="10085" xr:uid="{00000000-0005-0000-0000-0000D9270000}"/>
    <cellStyle name="Overskrift 3 2 7" xfId="10086" xr:uid="{00000000-0005-0000-0000-0000DA270000}"/>
    <cellStyle name="Overskrift 3 2 8" xfId="10087" xr:uid="{00000000-0005-0000-0000-0000DB270000}"/>
    <cellStyle name="Overskrift 3 2 9" xfId="10088" xr:uid="{00000000-0005-0000-0000-0000DC270000}"/>
    <cellStyle name="Overskrift 3 3" xfId="10089" xr:uid="{00000000-0005-0000-0000-0000DD270000}"/>
    <cellStyle name="Overskrift 3 3 2" xfId="10090" xr:uid="{00000000-0005-0000-0000-0000DE270000}"/>
    <cellStyle name="Overskrift 3 3 3" xfId="10091" xr:uid="{00000000-0005-0000-0000-0000DF270000}"/>
    <cellStyle name="Overskrift 3 4" xfId="10092" xr:uid="{00000000-0005-0000-0000-0000E0270000}"/>
    <cellStyle name="Overskrift 3 4 2" xfId="10093" xr:uid="{00000000-0005-0000-0000-0000E1270000}"/>
    <cellStyle name="Overskrift 3 5" xfId="10094" xr:uid="{00000000-0005-0000-0000-0000E2270000}"/>
    <cellStyle name="Overskrift 3 6" xfId="10095" xr:uid="{00000000-0005-0000-0000-0000E3270000}"/>
    <cellStyle name="Overskrift 3 7" xfId="10096" xr:uid="{00000000-0005-0000-0000-0000E4270000}"/>
    <cellStyle name="Overskrift 3 8" xfId="10097" xr:uid="{00000000-0005-0000-0000-0000E5270000}"/>
    <cellStyle name="Overskrift 3 9" xfId="10393" xr:uid="{00000000-0005-0000-0000-0000E6270000}"/>
    <cellStyle name="Overskrift 4 10" xfId="10098" xr:uid="{00000000-0005-0000-0000-0000E7270000}"/>
    <cellStyle name="Overskrift 4 2" xfId="10099" xr:uid="{00000000-0005-0000-0000-0000E8270000}"/>
    <cellStyle name="Overskrift 4 2 2" xfId="10100" xr:uid="{00000000-0005-0000-0000-0000E9270000}"/>
    <cellStyle name="Overskrift 4 2 3" xfId="10101" xr:uid="{00000000-0005-0000-0000-0000EA270000}"/>
    <cellStyle name="Overskrift 4 2 4" xfId="10102" xr:uid="{00000000-0005-0000-0000-0000EB270000}"/>
    <cellStyle name="Overskrift 4 3" xfId="10103" xr:uid="{00000000-0005-0000-0000-0000EC270000}"/>
    <cellStyle name="Overskrift 4 3 2" xfId="10104" xr:uid="{00000000-0005-0000-0000-0000ED270000}"/>
    <cellStyle name="Overskrift 4 3 3" xfId="10105" xr:uid="{00000000-0005-0000-0000-0000EE270000}"/>
    <cellStyle name="Overskrift 4 4" xfId="10106" xr:uid="{00000000-0005-0000-0000-0000EF270000}"/>
    <cellStyle name="Overskrift 4 4 2" xfId="10107" xr:uid="{00000000-0005-0000-0000-0000F0270000}"/>
    <cellStyle name="Overskrift 4 5" xfId="10108" xr:uid="{00000000-0005-0000-0000-0000F1270000}"/>
    <cellStyle name="Overskrift 4 6" xfId="10109" xr:uid="{00000000-0005-0000-0000-0000F2270000}"/>
    <cellStyle name="Overskrift 4 7" xfId="10110" xr:uid="{00000000-0005-0000-0000-0000F3270000}"/>
    <cellStyle name="Overskrift 4 8" xfId="10111" xr:uid="{00000000-0005-0000-0000-0000F4270000}"/>
    <cellStyle name="Overskrift 4 9" xfId="10394" xr:uid="{00000000-0005-0000-0000-0000F5270000}"/>
    <cellStyle name="Procent" xfId="1" builtinId="5"/>
    <cellStyle name="Procent 10" xfId="10112" xr:uid="{00000000-0005-0000-0000-0000F7270000}"/>
    <cellStyle name="Procent 11" xfId="10113" xr:uid="{00000000-0005-0000-0000-0000F8270000}"/>
    <cellStyle name="Procent 12" xfId="10114" xr:uid="{00000000-0005-0000-0000-0000F9270000}"/>
    <cellStyle name="Procent 13" xfId="10115" xr:uid="{00000000-0005-0000-0000-0000FA270000}"/>
    <cellStyle name="Procent 2" xfId="10116" xr:uid="{00000000-0005-0000-0000-0000FB270000}"/>
    <cellStyle name="Procent 2 2" xfId="10117" xr:uid="{00000000-0005-0000-0000-0000FC270000}"/>
    <cellStyle name="Procent 2 2 2" xfId="10118" xr:uid="{00000000-0005-0000-0000-0000FD270000}"/>
    <cellStyle name="Procent 2 2 3" xfId="10119" xr:uid="{00000000-0005-0000-0000-0000FE270000}"/>
    <cellStyle name="Procent 2 3" xfId="10120" xr:uid="{00000000-0005-0000-0000-0000FF270000}"/>
    <cellStyle name="Procent 2 4" xfId="10395" xr:uid="{00000000-0005-0000-0000-000000280000}"/>
    <cellStyle name="Procent 3" xfId="10121" xr:uid="{00000000-0005-0000-0000-000001280000}"/>
    <cellStyle name="Procent 3 2" xfId="10122" xr:uid="{00000000-0005-0000-0000-000002280000}"/>
    <cellStyle name="Procent 3 2 2" xfId="10123" xr:uid="{00000000-0005-0000-0000-000003280000}"/>
    <cellStyle name="Procent 3 3" xfId="10124" xr:uid="{00000000-0005-0000-0000-000004280000}"/>
    <cellStyle name="Procent 3 3 2" xfId="10125" xr:uid="{00000000-0005-0000-0000-000005280000}"/>
    <cellStyle name="Procent 3 4" xfId="10126" xr:uid="{00000000-0005-0000-0000-000006280000}"/>
    <cellStyle name="Procent 3 5" xfId="10127" xr:uid="{00000000-0005-0000-0000-000007280000}"/>
    <cellStyle name="Procent 4" xfId="10128" xr:uid="{00000000-0005-0000-0000-000008280000}"/>
    <cellStyle name="Procent 4 2" xfId="10129" xr:uid="{00000000-0005-0000-0000-000009280000}"/>
    <cellStyle name="Procent 4 3" xfId="10130" xr:uid="{00000000-0005-0000-0000-00000A280000}"/>
    <cellStyle name="Procent 4 3 2" xfId="10131" xr:uid="{00000000-0005-0000-0000-00000B280000}"/>
    <cellStyle name="Procent 4 3 3" xfId="10132" xr:uid="{00000000-0005-0000-0000-00000C280000}"/>
    <cellStyle name="Procent 4 3 4" xfId="10133" xr:uid="{00000000-0005-0000-0000-00000D280000}"/>
    <cellStyle name="Procent 4 3 4 2" xfId="10134" xr:uid="{00000000-0005-0000-0000-00000E280000}"/>
    <cellStyle name="Procent 4 3 4 3" xfId="10135" xr:uid="{00000000-0005-0000-0000-00000F280000}"/>
    <cellStyle name="Procent 4 3 4 3 2" xfId="10136" xr:uid="{00000000-0005-0000-0000-000010280000}"/>
    <cellStyle name="Procent 4 3 4 3 3" xfId="10137" xr:uid="{00000000-0005-0000-0000-000011280000}"/>
    <cellStyle name="Procent 4 3 4 3 3 2" xfId="10138" xr:uid="{00000000-0005-0000-0000-000012280000}"/>
    <cellStyle name="Procent 4 3 4 3 3 3" xfId="10139" xr:uid="{00000000-0005-0000-0000-000013280000}"/>
    <cellStyle name="Procent 4 3 4 3 3 3 2" xfId="10140" xr:uid="{00000000-0005-0000-0000-000014280000}"/>
    <cellStyle name="Procent 4 3 4 3 3 4" xfId="10141" xr:uid="{00000000-0005-0000-0000-000015280000}"/>
    <cellStyle name="Procent 4 3 4 4" xfId="10142" xr:uid="{00000000-0005-0000-0000-000016280000}"/>
    <cellStyle name="Procent 4 3 4 4 2" xfId="10143" xr:uid="{00000000-0005-0000-0000-000017280000}"/>
    <cellStyle name="Procent 4 3 4 4 3" xfId="10144" xr:uid="{00000000-0005-0000-0000-000018280000}"/>
    <cellStyle name="Procent 4 3 5" xfId="10145" xr:uid="{00000000-0005-0000-0000-000019280000}"/>
    <cellStyle name="Procent 4 4" xfId="10146" xr:uid="{00000000-0005-0000-0000-00001A280000}"/>
    <cellStyle name="Procent 4 5" xfId="10147" xr:uid="{00000000-0005-0000-0000-00001B280000}"/>
    <cellStyle name="Procent 5" xfId="10148" xr:uid="{00000000-0005-0000-0000-00001C280000}"/>
    <cellStyle name="Procent 5 10" xfId="10149" xr:uid="{00000000-0005-0000-0000-00001D280000}"/>
    <cellStyle name="Procent 5 11" xfId="10150" xr:uid="{00000000-0005-0000-0000-00001E280000}"/>
    <cellStyle name="Procent 5 2" xfId="10151" xr:uid="{00000000-0005-0000-0000-00001F280000}"/>
    <cellStyle name="Procent 5 2 2" xfId="10152" xr:uid="{00000000-0005-0000-0000-000020280000}"/>
    <cellStyle name="Procent 5 2 3" xfId="10153" xr:uid="{00000000-0005-0000-0000-000021280000}"/>
    <cellStyle name="Procent 5 2 3 2" xfId="10154" xr:uid="{00000000-0005-0000-0000-000022280000}"/>
    <cellStyle name="Procent 5 2 3 3" xfId="10155" xr:uid="{00000000-0005-0000-0000-000023280000}"/>
    <cellStyle name="Procent 5 2 3 4" xfId="10156" xr:uid="{00000000-0005-0000-0000-000024280000}"/>
    <cellStyle name="Procent 5 2 3 5" xfId="10157" xr:uid="{00000000-0005-0000-0000-000025280000}"/>
    <cellStyle name="Procent 5 2 3 6" xfId="10158" xr:uid="{00000000-0005-0000-0000-000026280000}"/>
    <cellStyle name="Procent 5 2 4" xfId="10159" xr:uid="{00000000-0005-0000-0000-000027280000}"/>
    <cellStyle name="Procent 5 2 4 2" xfId="10160" xr:uid="{00000000-0005-0000-0000-000028280000}"/>
    <cellStyle name="Procent 5 2 4 3" xfId="10161" xr:uid="{00000000-0005-0000-0000-000029280000}"/>
    <cellStyle name="Procent 5 2 4 4" xfId="10162" xr:uid="{00000000-0005-0000-0000-00002A280000}"/>
    <cellStyle name="Procent 5 2 4 5" xfId="10163" xr:uid="{00000000-0005-0000-0000-00002B280000}"/>
    <cellStyle name="Procent 5 2 4 6" xfId="10164" xr:uid="{00000000-0005-0000-0000-00002C280000}"/>
    <cellStyle name="Procent 5 2 5" xfId="10165" xr:uid="{00000000-0005-0000-0000-00002D280000}"/>
    <cellStyle name="Procent 5 2 6" xfId="10166" xr:uid="{00000000-0005-0000-0000-00002E280000}"/>
    <cellStyle name="Procent 5 2 7" xfId="10167" xr:uid="{00000000-0005-0000-0000-00002F280000}"/>
    <cellStyle name="Procent 5 2 8" xfId="10168" xr:uid="{00000000-0005-0000-0000-000030280000}"/>
    <cellStyle name="Procent 5 2 9" xfId="10169" xr:uid="{00000000-0005-0000-0000-000031280000}"/>
    <cellStyle name="Procent 5 3" xfId="10170" xr:uid="{00000000-0005-0000-0000-000032280000}"/>
    <cellStyle name="Procent 5 4" xfId="10171" xr:uid="{00000000-0005-0000-0000-000033280000}"/>
    <cellStyle name="Procent 5 4 2" xfId="10172" xr:uid="{00000000-0005-0000-0000-000034280000}"/>
    <cellStyle name="Procent 5 4 3" xfId="10173" xr:uid="{00000000-0005-0000-0000-000035280000}"/>
    <cellStyle name="Procent 5 4 4" xfId="10174" xr:uid="{00000000-0005-0000-0000-000036280000}"/>
    <cellStyle name="Procent 5 4 5" xfId="10175" xr:uid="{00000000-0005-0000-0000-000037280000}"/>
    <cellStyle name="Procent 5 4 6" xfId="10176" xr:uid="{00000000-0005-0000-0000-000038280000}"/>
    <cellStyle name="Procent 5 5" xfId="10177" xr:uid="{00000000-0005-0000-0000-000039280000}"/>
    <cellStyle name="Procent 5 5 2" xfId="10178" xr:uid="{00000000-0005-0000-0000-00003A280000}"/>
    <cellStyle name="Procent 5 5 3" xfId="10179" xr:uid="{00000000-0005-0000-0000-00003B280000}"/>
    <cellStyle name="Procent 5 5 4" xfId="10180" xr:uid="{00000000-0005-0000-0000-00003C280000}"/>
    <cellStyle name="Procent 5 5 5" xfId="10181" xr:uid="{00000000-0005-0000-0000-00003D280000}"/>
    <cellStyle name="Procent 5 5 6" xfId="10182" xr:uid="{00000000-0005-0000-0000-00003E280000}"/>
    <cellStyle name="Procent 5 6" xfId="10183" xr:uid="{00000000-0005-0000-0000-00003F280000}"/>
    <cellStyle name="Procent 5 7" xfId="10184" xr:uid="{00000000-0005-0000-0000-000040280000}"/>
    <cellStyle name="Procent 5 8" xfId="10185" xr:uid="{00000000-0005-0000-0000-000041280000}"/>
    <cellStyle name="Procent 5 9" xfId="10186" xr:uid="{00000000-0005-0000-0000-000042280000}"/>
    <cellStyle name="Procent 6" xfId="10187" xr:uid="{00000000-0005-0000-0000-000043280000}"/>
    <cellStyle name="Procent 6 2" xfId="10188" xr:uid="{00000000-0005-0000-0000-000044280000}"/>
    <cellStyle name="Procent 6 2 2" xfId="10189" xr:uid="{00000000-0005-0000-0000-000045280000}"/>
    <cellStyle name="Procent 6 2 3" xfId="10190" xr:uid="{00000000-0005-0000-0000-000046280000}"/>
    <cellStyle name="Procent 6 3" xfId="10191" xr:uid="{00000000-0005-0000-0000-000047280000}"/>
    <cellStyle name="Procent 6 3 2" xfId="10192" xr:uid="{00000000-0005-0000-0000-000048280000}"/>
    <cellStyle name="Procent 6 3 3" xfId="10193" xr:uid="{00000000-0005-0000-0000-000049280000}"/>
    <cellStyle name="Procent 6 3 4" xfId="10194" xr:uid="{00000000-0005-0000-0000-00004A280000}"/>
    <cellStyle name="Procent 6 3 4 2" xfId="10195" xr:uid="{00000000-0005-0000-0000-00004B280000}"/>
    <cellStyle name="Procent 6 3 4 3" xfId="10196" xr:uid="{00000000-0005-0000-0000-00004C280000}"/>
    <cellStyle name="Procent 6 3 4 3 2" xfId="10197" xr:uid="{00000000-0005-0000-0000-00004D280000}"/>
    <cellStyle name="Procent 6 3 4 3 3" xfId="10198" xr:uid="{00000000-0005-0000-0000-00004E280000}"/>
    <cellStyle name="Procent 6 3 4 3 3 2" xfId="10199" xr:uid="{00000000-0005-0000-0000-00004F280000}"/>
    <cellStyle name="Procent 6 3 4 3 3 3" xfId="10200" xr:uid="{00000000-0005-0000-0000-000050280000}"/>
    <cellStyle name="Procent 6 3 4 3 3 3 2" xfId="10201" xr:uid="{00000000-0005-0000-0000-000051280000}"/>
    <cellStyle name="Procent 6 3 4 3 3 4" xfId="10202" xr:uid="{00000000-0005-0000-0000-000052280000}"/>
    <cellStyle name="Procent 6 3 4 4" xfId="10203" xr:uid="{00000000-0005-0000-0000-000053280000}"/>
    <cellStyle name="Procent 6 3 4 4 2" xfId="10204" xr:uid="{00000000-0005-0000-0000-000054280000}"/>
    <cellStyle name="Procent 6 3 4 4 3" xfId="10205" xr:uid="{00000000-0005-0000-0000-000055280000}"/>
    <cellStyle name="Procent 6 3 5" xfId="10206" xr:uid="{00000000-0005-0000-0000-000056280000}"/>
    <cellStyle name="Procent 6 4" xfId="10207" xr:uid="{00000000-0005-0000-0000-000057280000}"/>
    <cellStyle name="Procent 7" xfId="10208" xr:uid="{00000000-0005-0000-0000-000058280000}"/>
    <cellStyle name="Procent 7 2" xfId="10209" xr:uid="{00000000-0005-0000-0000-000059280000}"/>
    <cellStyle name="Procent 7 3" xfId="10210" xr:uid="{00000000-0005-0000-0000-00005A280000}"/>
    <cellStyle name="Procent 8" xfId="10211" xr:uid="{00000000-0005-0000-0000-00005B280000}"/>
    <cellStyle name="Procent 8 2" xfId="10212" xr:uid="{00000000-0005-0000-0000-00005C280000}"/>
    <cellStyle name="Procent 9" xfId="10213" xr:uid="{00000000-0005-0000-0000-00005D280000}"/>
    <cellStyle name="Sammenkædet celle 10" xfId="10214" xr:uid="{00000000-0005-0000-0000-00005E280000}"/>
    <cellStyle name="Sammenkædet celle 2" xfId="10215" xr:uid="{00000000-0005-0000-0000-00005F280000}"/>
    <cellStyle name="Sammenkædet celle 2 2" xfId="10216" xr:uid="{00000000-0005-0000-0000-000060280000}"/>
    <cellStyle name="Sammenkædet celle 2 3" xfId="10217" xr:uid="{00000000-0005-0000-0000-000061280000}"/>
    <cellStyle name="Sammenkædet celle 2 4" xfId="10218" xr:uid="{00000000-0005-0000-0000-000062280000}"/>
    <cellStyle name="Sammenkædet celle 3" xfId="10219" xr:uid="{00000000-0005-0000-0000-000063280000}"/>
    <cellStyle name="Sammenkædet celle 3 2" xfId="10220" xr:uid="{00000000-0005-0000-0000-000064280000}"/>
    <cellStyle name="Sammenkædet celle 3 3" xfId="10221" xr:uid="{00000000-0005-0000-0000-000065280000}"/>
    <cellStyle name="Sammenkædet celle 4" xfId="10222" xr:uid="{00000000-0005-0000-0000-000066280000}"/>
    <cellStyle name="Sammenkædet celle 4 2" xfId="10223" xr:uid="{00000000-0005-0000-0000-000067280000}"/>
    <cellStyle name="Sammenkædet celle 5" xfId="10224" xr:uid="{00000000-0005-0000-0000-000068280000}"/>
    <cellStyle name="Sammenkædet celle 6" xfId="10225" xr:uid="{00000000-0005-0000-0000-000069280000}"/>
    <cellStyle name="Sammenkædet celle 7" xfId="10226" xr:uid="{00000000-0005-0000-0000-00006A280000}"/>
    <cellStyle name="Sammenkædet celle 8" xfId="10227" xr:uid="{00000000-0005-0000-0000-00006B280000}"/>
    <cellStyle name="Sammenkædet celle 9" xfId="10396" xr:uid="{00000000-0005-0000-0000-00006C280000}"/>
    <cellStyle name="Satisfaisant" xfId="10228" xr:uid="{00000000-0005-0000-0000-00006D280000}"/>
    <cellStyle name="Sortie" xfId="10229" xr:uid="{00000000-0005-0000-0000-00006E280000}"/>
    <cellStyle name="Sortie 2" xfId="10230" xr:uid="{00000000-0005-0000-0000-00006F280000}"/>
    <cellStyle name="Sortie 3" xfId="10231" xr:uid="{00000000-0005-0000-0000-000070280000}"/>
    <cellStyle name="Texte explicatif" xfId="10232" xr:uid="{00000000-0005-0000-0000-000071280000}"/>
    <cellStyle name="Titel 2" xfId="10234" xr:uid="{00000000-0005-0000-0000-000072280000}"/>
    <cellStyle name="Titel 2 2" xfId="10235" xr:uid="{00000000-0005-0000-0000-000073280000}"/>
    <cellStyle name="Titel 3" xfId="10236" xr:uid="{00000000-0005-0000-0000-000074280000}"/>
    <cellStyle name="Titel 4" xfId="10237" xr:uid="{00000000-0005-0000-0000-000075280000}"/>
    <cellStyle name="Titel 5" xfId="10238" xr:uid="{00000000-0005-0000-0000-000076280000}"/>
    <cellStyle name="Titel 6" xfId="10239" xr:uid="{00000000-0005-0000-0000-000077280000}"/>
    <cellStyle name="Titel 7" xfId="10240" xr:uid="{00000000-0005-0000-0000-000078280000}"/>
    <cellStyle name="Titel 8" xfId="10397" xr:uid="{00000000-0005-0000-0000-000079280000}"/>
    <cellStyle name="Titel 9" xfId="10233" xr:uid="{00000000-0005-0000-0000-00007A280000}"/>
    <cellStyle name="Title" xfId="10241" xr:uid="{00000000-0005-0000-0000-00007B280000}"/>
    <cellStyle name="Title 2" xfId="10398" xr:uid="{00000000-0005-0000-0000-00007C280000}"/>
    <cellStyle name="Titre" xfId="10242" xr:uid="{00000000-0005-0000-0000-00007D280000}"/>
    <cellStyle name="Titre 1" xfId="10243" xr:uid="{00000000-0005-0000-0000-00007E280000}"/>
    <cellStyle name="Titre 2" xfId="10244" xr:uid="{00000000-0005-0000-0000-00007F280000}"/>
    <cellStyle name="Titre 3" xfId="10245" xr:uid="{00000000-0005-0000-0000-000080280000}"/>
    <cellStyle name="Titre 4" xfId="10246" xr:uid="{00000000-0005-0000-0000-000081280000}"/>
    <cellStyle name="Total 10" xfId="10399" xr:uid="{00000000-0005-0000-0000-000082280000}"/>
    <cellStyle name="Total 11" xfId="10247" xr:uid="{00000000-0005-0000-0000-000083280000}"/>
    <cellStyle name="Total 2" xfId="10248" xr:uid="{00000000-0005-0000-0000-000084280000}"/>
    <cellStyle name="Total 2 2" xfId="10249" xr:uid="{00000000-0005-0000-0000-000085280000}"/>
    <cellStyle name="Total 2 2 2" xfId="10250" xr:uid="{00000000-0005-0000-0000-000086280000}"/>
    <cellStyle name="Total 2 2 3" xfId="10251" xr:uid="{00000000-0005-0000-0000-000087280000}"/>
    <cellStyle name="Total 2 3" xfId="10252" xr:uid="{00000000-0005-0000-0000-000088280000}"/>
    <cellStyle name="Total 3" xfId="10253" xr:uid="{00000000-0005-0000-0000-000089280000}"/>
    <cellStyle name="Total 3 2" xfId="10254" xr:uid="{00000000-0005-0000-0000-00008A280000}"/>
    <cellStyle name="Total 3 2 2" xfId="10255" xr:uid="{00000000-0005-0000-0000-00008B280000}"/>
    <cellStyle name="Total 3 3" xfId="10256" xr:uid="{00000000-0005-0000-0000-00008C280000}"/>
    <cellStyle name="Total 3 4" xfId="10257" xr:uid="{00000000-0005-0000-0000-00008D280000}"/>
    <cellStyle name="Total 4" xfId="10258" xr:uid="{00000000-0005-0000-0000-00008E280000}"/>
    <cellStyle name="Total 4 2" xfId="10259" xr:uid="{00000000-0005-0000-0000-00008F280000}"/>
    <cellStyle name="Total 5" xfId="10260" xr:uid="{00000000-0005-0000-0000-000090280000}"/>
    <cellStyle name="Total 6" xfId="10261" xr:uid="{00000000-0005-0000-0000-000091280000}"/>
    <cellStyle name="Total 7" xfId="10262" xr:uid="{00000000-0005-0000-0000-000092280000}"/>
    <cellStyle name="Total 8" xfId="10263" xr:uid="{00000000-0005-0000-0000-000093280000}"/>
    <cellStyle name="Total 9" xfId="10264" xr:uid="{00000000-0005-0000-0000-000094280000}"/>
    <cellStyle name="Udefineret" xfId="10265" xr:uid="{00000000-0005-0000-0000-000095280000}"/>
    <cellStyle name="Udefineret 2" xfId="10266" xr:uid="{00000000-0005-0000-0000-000096280000}"/>
    <cellStyle name="Ugyldig 10" xfId="10267" xr:uid="{00000000-0005-0000-0000-000097280000}"/>
    <cellStyle name="Ugyldig 2" xfId="10268" xr:uid="{00000000-0005-0000-0000-000098280000}"/>
    <cellStyle name="Ugyldig 2 2" xfId="10269" xr:uid="{00000000-0005-0000-0000-000099280000}"/>
    <cellStyle name="Ugyldig 2 3" xfId="10270" xr:uid="{00000000-0005-0000-0000-00009A280000}"/>
    <cellStyle name="Ugyldig 2 4" xfId="10271" xr:uid="{00000000-0005-0000-0000-00009B280000}"/>
    <cellStyle name="Ugyldig 3" xfId="10272" xr:uid="{00000000-0005-0000-0000-00009C280000}"/>
    <cellStyle name="Ugyldig 3 2" xfId="10273" xr:uid="{00000000-0005-0000-0000-00009D280000}"/>
    <cellStyle name="Ugyldig 3 3" xfId="10274" xr:uid="{00000000-0005-0000-0000-00009E280000}"/>
    <cellStyle name="Ugyldig 4" xfId="10275" xr:uid="{00000000-0005-0000-0000-00009F280000}"/>
    <cellStyle name="Ugyldig 4 2" xfId="10276" xr:uid="{00000000-0005-0000-0000-0000A0280000}"/>
    <cellStyle name="Ugyldig 5" xfId="10277" xr:uid="{00000000-0005-0000-0000-0000A1280000}"/>
    <cellStyle name="Ugyldig 6" xfId="10278" xr:uid="{00000000-0005-0000-0000-0000A2280000}"/>
    <cellStyle name="Ugyldig 7" xfId="10279" xr:uid="{00000000-0005-0000-0000-0000A3280000}"/>
    <cellStyle name="Ugyldig 8" xfId="10280" xr:uid="{00000000-0005-0000-0000-0000A4280000}"/>
    <cellStyle name="Ugyldig 9" xfId="10400" xr:uid="{00000000-0005-0000-0000-0000A5280000}"/>
    <cellStyle name="Valuta" xfId="2" builtinId="4"/>
    <cellStyle name="Valuta 2" xfId="10281" xr:uid="{00000000-0005-0000-0000-0000A7280000}"/>
    <cellStyle name="Vérification" xfId="10282" xr:uid="{00000000-0005-0000-0000-0000A8280000}"/>
    <cellStyle name="Warning Text" xfId="10283" xr:uid="{00000000-0005-0000-0000-0000A9280000}"/>
    <cellStyle name="Warning Text 2" xfId="10401" xr:uid="{00000000-0005-0000-0000-0000AA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86"/>
  <sheetViews>
    <sheetView tabSelected="1" topLeftCell="A12" zoomScaleNormal="100" workbookViewId="0">
      <selection activeCell="G30" sqref="G30"/>
    </sheetView>
  </sheetViews>
  <sheetFormatPr defaultColWidth="9.109375" defaultRowHeight="14.4" x14ac:dyDescent="0.3"/>
  <cols>
    <col min="1" max="1" width="15.88671875" style="2" customWidth="1"/>
    <col min="2" max="3" width="9.109375" style="2"/>
    <col min="4" max="5" width="12.5546875" style="2" customWidth="1"/>
    <col min="6" max="6" width="13.109375" style="2" customWidth="1"/>
    <col min="7" max="7" width="13.88671875" style="2" bestFit="1" customWidth="1"/>
    <col min="8" max="9" width="16.44140625" style="2" hidden="1" customWidth="1"/>
    <col min="10" max="16384" width="9.109375" style="2"/>
  </cols>
  <sheetData>
    <row r="6" spans="1:9" ht="18" x14ac:dyDescent="0.3">
      <c r="A6" s="1" t="s">
        <v>48</v>
      </c>
    </row>
    <row r="7" spans="1:9" ht="15.6" x14ac:dyDescent="0.3">
      <c r="A7" s="3"/>
    </row>
    <row r="9" spans="1:9" ht="15.6" x14ac:dyDescent="0.3">
      <c r="A9" s="4" t="s">
        <v>19</v>
      </c>
    </row>
    <row r="10" spans="1:9" ht="15.6" x14ac:dyDescent="0.3">
      <c r="D10" s="5" t="s">
        <v>44</v>
      </c>
      <c r="E10" s="5" t="s">
        <v>45</v>
      </c>
      <c r="F10" s="5" t="s">
        <v>46</v>
      </c>
      <c r="G10" s="6" t="s">
        <v>21</v>
      </c>
    </row>
    <row r="11" spans="1:9" x14ac:dyDescent="0.3">
      <c r="A11" s="2" t="s">
        <v>14</v>
      </c>
      <c r="D11" s="7"/>
      <c r="E11" s="8"/>
      <c r="F11" s="9"/>
      <c r="G11" s="2">
        <f t="shared" ref="G11:G17" si="0">F11-D11</f>
        <v>0</v>
      </c>
    </row>
    <row r="12" spans="1:9" x14ac:dyDescent="0.3">
      <c r="A12" s="2" t="s">
        <v>0</v>
      </c>
      <c r="D12" s="7"/>
      <c r="E12" s="8"/>
      <c r="F12" s="9"/>
      <c r="G12" s="2">
        <f t="shared" si="0"/>
        <v>0</v>
      </c>
    </row>
    <row r="13" spans="1:9" x14ac:dyDescent="0.3">
      <c r="A13" s="2" t="s">
        <v>2</v>
      </c>
      <c r="D13" s="7"/>
      <c r="F13" s="9"/>
      <c r="G13" s="2">
        <f t="shared" si="0"/>
        <v>0</v>
      </c>
      <c r="I13" s="27"/>
    </row>
    <row r="14" spans="1:9" x14ac:dyDescent="0.3">
      <c r="A14" s="2" t="s">
        <v>29</v>
      </c>
      <c r="D14" s="7"/>
      <c r="E14" s="7"/>
      <c r="F14" s="9"/>
      <c r="G14" s="2">
        <f t="shared" si="0"/>
        <v>0</v>
      </c>
      <c r="I14" s="27"/>
    </row>
    <row r="15" spans="1:9" x14ac:dyDescent="0.3">
      <c r="A15" s="2" t="s">
        <v>24</v>
      </c>
      <c r="D15" s="7"/>
      <c r="E15" s="8"/>
      <c r="F15" s="9"/>
      <c r="G15" s="2">
        <f t="shared" si="0"/>
        <v>0</v>
      </c>
      <c r="I15" s="27"/>
    </row>
    <row r="16" spans="1:9" x14ac:dyDescent="0.3">
      <c r="A16" s="2" t="s">
        <v>25</v>
      </c>
      <c r="D16" s="7"/>
      <c r="E16" s="7"/>
      <c r="F16" s="9"/>
      <c r="G16" s="2">
        <f t="shared" si="0"/>
        <v>0</v>
      </c>
      <c r="I16" s="27"/>
    </row>
    <row r="17" spans="1:11" x14ac:dyDescent="0.3">
      <c r="A17" s="10" t="s">
        <v>15</v>
      </c>
      <c r="B17" s="10"/>
      <c r="C17" s="10"/>
      <c r="D17" s="10">
        <f>SUM(D12:D14)</f>
        <v>0</v>
      </c>
      <c r="E17" s="10"/>
      <c r="F17" s="10">
        <f>SUM(F12:F14)</f>
        <v>0</v>
      </c>
      <c r="G17" s="10">
        <f t="shared" si="0"/>
        <v>0</v>
      </c>
      <c r="H17" s="23"/>
    </row>
    <row r="19" spans="1:11" ht="15.6" x14ac:dyDescent="0.3">
      <c r="A19" s="4" t="s">
        <v>17</v>
      </c>
      <c r="F19" s="9">
        <v>2</v>
      </c>
    </row>
    <row r="20" spans="1:11" ht="31.2" customHeight="1" x14ac:dyDescent="0.3"/>
    <row r="21" spans="1:11" ht="15.6" x14ac:dyDescent="0.3">
      <c r="A21" s="4" t="s">
        <v>3</v>
      </c>
      <c r="I21" s="31"/>
    </row>
    <row r="22" spans="1:11" ht="15" customHeight="1" x14ac:dyDescent="0.3">
      <c r="F22" s="11">
        <v>2025</v>
      </c>
      <c r="G22" s="32">
        <v>2026</v>
      </c>
      <c r="H22" s="12"/>
    </row>
    <row r="23" spans="1:11" x14ac:dyDescent="0.3">
      <c r="A23" s="2" t="s">
        <v>6</v>
      </c>
      <c r="F23" s="27">
        <v>10000</v>
      </c>
      <c r="G23" s="33">
        <v>10000</v>
      </c>
      <c r="I23" s="31"/>
    </row>
    <row r="24" spans="1:11" x14ac:dyDescent="0.3">
      <c r="A24" s="2" t="s">
        <v>9</v>
      </c>
      <c r="F24" s="13">
        <v>8326</v>
      </c>
      <c r="G24" s="33">
        <v>8330</v>
      </c>
      <c r="H24" s="28"/>
      <c r="I24" s="31"/>
      <c r="J24" s="16"/>
    </row>
    <row r="25" spans="1:11" x14ac:dyDescent="0.3">
      <c r="A25" s="2" t="s">
        <v>10</v>
      </c>
      <c r="F25" s="13">
        <v>3331</v>
      </c>
      <c r="G25" s="33">
        <v>3332</v>
      </c>
      <c r="H25" s="28"/>
      <c r="I25" s="31"/>
      <c r="J25" s="16"/>
    </row>
    <row r="26" spans="1:11" ht="15" customHeight="1" x14ac:dyDescent="0.3">
      <c r="A26" s="2" t="s">
        <v>11</v>
      </c>
      <c r="F26" s="13">
        <v>43708</v>
      </c>
      <c r="G26" s="33">
        <v>43734</v>
      </c>
      <c r="H26" s="28"/>
      <c r="I26" s="31"/>
      <c r="J26" s="16"/>
      <c r="K26" s="16"/>
    </row>
    <row r="27" spans="1:11" x14ac:dyDescent="0.3">
      <c r="A27" s="2" t="s">
        <v>12</v>
      </c>
      <c r="F27" s="13">
        <v>57694</v>
      </c>
      <c r="G27" s="33">
        <v>57729</v>
      </c>
      <c r="H27" s="28"/>
      <c r="I27" s="31"/>
      <c r="J27" s="16"/>
      <c r="K27" s="16"/>
    </row>
    <row r="28" spans="1:11" ht="15" customHeight="1" x14ac:dyDescent="0.3">
      <c r="A28" s="2" t="s">
        <v>32</v>
      </c>
      <c r="F28" s="13">
        <v>56589</v>
      </c>
      <c r="G28" s="33">
        <v>56624</v>
      </c>
      <c r="H28" s="28"/>
      <c r="I28" s="31"/>
      <c r="J28" s="16"/>
    </row>
    <row r="29" spans="1:11" x14ac:dyDescent="0.3">
      <c r="A29" s="2" t="s">
        <v>7</v>
      </c>
      <c r="F29" s="13">
        <v>8968</v>
      </c>
      <c r="G29" s="33">
        <v>9111</v>
      </c>
      <c r="H29" s="14"/>
      <c r="I29" s="31"/>
    </row>
    <row r="30" spans="1:11" x14ac:dyDescent="0.3">
      <c r="A30" s="2" t="s">
        <v>8</v>
      </c>
      <c r="F30" s="13">
        <v>2781</v>
      </c>
      <c r="G30" s="33">
        <v>2764</v>
      </c>
      <c r="H30" s="14"/>
      <c r="I30" s="31"/>
    </row>
    <row r="31" spans="1:11" ht="15" customHeight="1" x14ac:dyDescent="0.3">
      <c r="A31" s="2" t="s">
        <v>23</v>
      </c>
      <c r="F31" s="13">
        <v>57934</v>
      </c>
      <c r="G31" s="33">
        <v>58861</v>
      </c>
      <c r="H31" s="14"/>
      <c r="I31" s="31"/>
    </row>
    <row r="32" spans="1:11" x14ac:dyDescent="0.3">
      <c r="A32" s="2" t="s">
        <v>26</v>
      </c>
      <c r="F32" s="13">
        <v>57934</v>
      </c>
      <c r="G32" s="33">
        <v>58861</v>
      </c>
      <c r="H32" s="14"/>
      <c r="I32" s="31"/>
    </row>
    <row r="33" spans="1:10" x14ac:dyDescent="0.3">
      <c r="F33" s="13"/>
      <c r="G33" s="33"/>
      <c r="H33" s="14"/>
      <c r="I33" s="15"/>
    </row>
    <row r="34" spans="1:10" x14ac:dyDescent="0.3">
      <c r="A34" s="11" t="s">
        <v>43</v>
      </c>
      <c r="F34" s="11">
        <f>+F22</f>
        <v>2025</v>
      </c>
      <c r="G34" s="32">
        <f>+G22</f>
        <v>2026</v>
      </c>
    </row>
    <row r="35" spans="1:10" ht="15" customHeight="1" x14ac:dyDescent="0.3">
      <c r="A35" s="36" t="s">
        <v>39</v>
      </c>
      <c r="B35" s="36"/>
      <c r="C35" s="36"/>
      <c r="D35" s="36"/>
      <c r="E35" s="36"/>
      <c r="F35" s="13">
        <v>132867</v>
      </c>
      <c r="G35" s="34">
        <v>132168</v>
      </c>
      <c r="H35" s="25">
        <v>130643</v>
      </c>
      <c r="I35" s="26">
        <f>+(G35-H35)/H35</f>
        <v>1.1673032615601295E-2</v>
      </c>
      <c r="J35" s="14"/>
    </row>
    <row r="36" spans="1:10" ht="15" customHeight="1" x14ac:dyDescent="0.3">
      <c r="A36" s="36" t="s">
        <v>40</v>
      </c>
      <c r="B36" s="36"/>
      <c r="C36" s="36"/>
      <c r="D36" s="36"/>
      <c r="E36" s="36"/>
      <c r="F36" s="13">
        <v>119580</v>
      </c>
      <c r="G36" s="34">
        <v>118952</v>
      </c>
      <c r="H36" s="25">
        <v>117579</v>
      </c>
      <c r="I36" s="26">
        <f>+(G36-H36)/H36</f>
        <v>1.1677255292186529E-2</v>
      </c>
      <c r="J36" s="14"/>
    </row>
    <row r="37" spans="1:10" ht="15" customHeight="1" x14ac:dyDescent="0.3">
      <c r="A37" s="36" t="s">
        <v>41</v>
      </c>
      <c r="B37" s="36"/>
      <c r="C37" s="36"/>
      <c r="D37" s="36"/>
      <c r="E37" s="36"/>
      <c r="F37" s="13">
        <v>106293</v>
      </c>
      <c r="G37" s="34">
        <v>105735</v>
      </c>
      <c r="H37" s="25">
        <v>78386</v>
      </c>
      <c r="I37" s="26">
        <f>+(G37-H37)/H37</f>
        <v>0.34890158956956602</v>
      </c>
      <c r="J37" s="14"/>
    </row>
    <row r="38" spans="1:10" ht="15" customHeight="1" x14ac:dyDescent="0.3">
      <c r="A38" s="36" t="s">
        <v>42</v>
      </c>
      <c r="B38" s="36"/>
      <c r="C38" s="36"/>
      <c r="D38" s="36"/>
      <c r="E38" s="36"/>
      <c r="F38" s="13">
        <v>43066</v>
      </c>
      <c r="G38" s="34">
        <v>43066</v>
      </c>
      <c r="H38" s="25">
        <v>43316</v>
      </c>
      <c r="I38" s="26">
        <f>+(G38-H38)/H38</f>
        <v>-5.7715393849847628E-3</v>
      </c>
      <c r="J38" s="14"/>
    </row>
    <row r="39" spans="1:10" ht="15" customHeight="1" x14ac:dyDescent="0.3">
      <c r="F39" s="13"/>
      <c r="G39" s="33"/>
      <c r="H39" s="14"/>
      <c r="I39" s="15"/>
    </row>
    <row r="40" spans="1:10" ht="15" customHeight="1" x14ac:dyDescent="0.3">
      <c r="A40" s="11" t="s">
        <v>33</v>
      </c>
      <c r="F40" s="11">
        <f>+F22</f>
        <v>2025</v>
      </c>
      <c r="G40" s="32">
        <f>+G22</f>
        <v>2026</v>
      </c>
    </row>
    <row r="41" spans="1:10" ht="16.5" customHeight="1" x14ac:dyDescent="0.3">
      <c r="A41" s="2" t="s">
        <v>34</v>
      </c>
      <c r="F41" s="13">
        <v>135843</v>
      </c>
      <c r="G41" s="33">
        <v>135843</v>
      </c>
      <c r="H41" s="13">
        <v>136799</v>
      </c>
      <c r="I41" s="26">
        <f>+(G41-H41)/H41</f>
        <v>-6.988355178034927E-3</v>
      </c>
    </row>
    <row r="42" spans="1:10" ht="16.5" customHeight="1" x14ac:dyDescent="0.3">
      <c r="A42" s="2" t="s">
        <v>35</v>
      </c>
      <c r="F42" s="13">
        <v>129051</v>
      </c>
      <c r="G42" s="33">
        <v>129051</v>
      </c>
      <c r="H42" s="13">
        <v>129959</v>
      </c>
      <c r="I42" s="26">
        <f>+(G42-H42)/H42</f>
        <v>-6.9868189198131715E-3</v>
      </c>
    </row>
    <row r="43" spans="1:10" ht="16.5" customHeight="1" x14ac:dyDescent="0.3">
      <c r="A43" s="2" t="s">
        <v>36</v>
      </c>
      <c r="F43" s="13">
        <v>122259</v>
      </c>
      <c r="G43" s="33">
        <v>122259</v>
      </c>
      <c r="H43" s="13">
        <v>123119</v>
      </c>
      <c r="I43" s="26">
        <f>+(G43-H43)/H43</f>
        <v>-6.9851119648470178E-3</v>
      </c>
    </row>
    <row r="44" spans="1:10" ht="16.5" customHeight="1" x14ac:dyDescent="0.3">
      <c r="A44" s="2" t="s">
        <v>37</v>
      </c>
      <c r="F44" s="13">
        <v>115467</v>
      </c>
      <c r="G44" s="33">
        <v>115467</v>
      </c>
      <c r="H44" s="13">
        <v>116279</v>
      </c>
      <c r="I44" s="26">
        <f>+(G44-H44)/H44</f>
        <v>-6.9832041899225141E-3</v>
      </c>
    </row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spans="1:8" ht="16.5" customHeight="1" x14ac:dyDescent="0.3"/>
    <row r="50" spans="1:8" ht="16.5" customHeight="1" x14ac:dyDescent="0.3"/>
    <row r="51" spans="1:8" ht="16.2" thickBot="1" x14ac:dyDescent="0.35">
      <c r="A51" s="17" t="s">
        <v>55</v>
      </c>
      <c r="B51" s="17"/>
      <c r="C51" s="17"/>
      <c r="D51" s="17"/>
      <c r="E51" s="17"/>
      <c r="G51" s="17"/>
      <c r="H51" s="18">
        <f>+G59+G61+G67</f>
        <v>135843</v>
      </c>
    </row>
    <row r="52" spans="1:8" ht="15" thickTop="1" x14ac:dyDescent="0.3">
      <c r="B52" s="2" t="s">
        <v>16</v>
      </c>
      <c r="G52" s="13">
        <f>IF(F17&gt;=40,40*G23,IF(F17&lt;40,G23*F17))</f>
        <v>0</v>
      </c>
    </row>
    <row r="53" spans="1:8" x14ac:dyDescent="0.3">
      <c r="B53" s="2" t="s">
        <v>9</v>
      </c>
      <c r="G53" s="13">
        <f>IF(F17&lt;221,F17*G24,220*G24)</f>
        <v>0</v>
      </c>
    </row>
    <row r="54" spans="1:8" x14ac:dyDescent="0.3">
      <c r="B54" s="2" t="s">
        <v>10</v>
      </c>
      <c r="G54" s="13">
        <f>IF(F17&lt;=220,0,(F17-220)*G25)</f>
        <v>0</v>
      </c>
    </row>
    <row r="55" spans="1:8" x14ac:dyDescent="0.3">
      <c r="B55" s="2" t="s">
        <v>11</v>
      </c>
      <c r="G55" s="13">
        <f>F12*G26</f>
        <v>0</v>
      </c>
    </row>
    <row r="56" spans="1:8" x14ac:dyDescent="0.3">
      <c r="B56" s="2" t="s">
        <v>12</v>
      </c>
      <c r="G56" s="13">
        <f>F13*G27</f>
        <v>0</v>
      </c>
    </row>
    <row r="57" spans="1:8" x14ac:dyDescent="0.3">
      <c r="B57" s="2" t="s">
        <v>13</v>
      </c>
      <c r="G57" s="13">
        <f>F14*G28</f>
        <v>0</v>
      </c>
    </row>
    <row r="58" spans="1:8" x14ac:dyDescent="0.3">
      <c r="B58" s="2" t="s">
        <v>38</v>
      </c>
      <c r="G58" s="13">
        <f>IF(F17&gt;449,G44,IF(AND(F17&gt;299,F17&lt;450),G43,IF(AND(F17&gt;149,F17&lt;300),G42,IF(F17&lt;150,G41))))</f>
        <v>135843</v>
      </c>
    </row>
    <row r="59" spans="1:8" x14ac:dyDescent="0.3">
      <c r="B59" s="19" t="s">
        <v>30</v>
      </c>
      <c r="C59" s="19"/>
      <c r="D59" s="19"/>
      <c r="E59" s="19"/>
      <c r="F59" s="19"/>
      <c r="G59" s="20">
        <f>SUM(G52:G58)</f>
        <v>135843</v>
      </c>
    </row>
    <row r="60" spans="1:8" x14ac:dyDescent="0.3">
      <c r="G60" s="13"/>
    </row>
    <row r="61" spans="1:8" x14ac:dyDescent="0.3">
      <c r="B61" s="10" t="s">
        <v>18</v>
      </c>
      <c r="C61" s="10"/>
      <c r="D61" s="10"/>
      <c r="E61" s="10"/>
      <c r="F61" s="10"/>
      <c r="G61" s="21">
        <f>IF(OR(F19=3,F19=2),0,G59*0.02)</f>
        <v>0</v>
      </c>
    </row>
    <row r="63" spans="1:8" x14ac:dyDescent="0.3">
      <c r="B63" s="2" t="s">
        <v>1</v>
      </c>
      <c r="G63" s="13">
        <f>F11*G29</f>
        <v>0</v>
      </c>
    </row>
    <row r="64" spans="1:8" x14ac:dyDescent="0.3">
      <c r="B64" s="2" t="s">
        <v>8</v>
      </c>
      <c r="G64" s="13">
        <f>F17*G30</f>
        <v>0</v>
      </c>
    </row>
    <row r="65" spans="1:9" x14ac:dyDescent="0.3">
      <c r="B65" s="2" t="s">
        <v>24</v>
      </c>
      <c r="G65" s="13">
        <f>F15*G31</f>
        <v>0</v>
      </c>
    </row>
    <row r="66" spans="1:9" x14ac:dyDescent="0.3">
      <c r="B66" s="2" t="s">
        <v>25</v>
      </c>
      <c r="G66" s="13">
        <f>F16*G32</f>
        <v>0</v>
      </c>
    </row>
    <row r="67" spans="1:9" x14ac:dyDescent="0.3">
      <c r="B67" s="19" t="s">
        <v>20</v>
      </c>
      <c r="C67" s="19"/>
      <c r="D67" s="19"/>
      <c r="E67" s="19"/>
      <c r="F67" s="20"/>
      <c r="G67" s="20">
        <f>SUM(G63:G66)</f>
        <v>0</v>
      </c>
    </row>
    <row r="68" spans="1:9" x14ac:dyDescent="0.3">
      <c r="F68" s="13"/>
      <c r="G68" s="13"/>
    </row>
    <row r="69" spans="1:9" x14ac:dyDescent="0.3">
      <c r="F69" s="13"/>
      <c r="G69" s="13"/>
    </row>
    <row r="70" spans="1:9" ht="15.6" customHeight="1" thickBot="1" x14ac:dyDescent="0.35">
      <c r="A70" s="4" t="s">
        <v>56</v>
      </c>
      <c r="F70" s="13"/>
      <c r="G70" s="13"/>
      <c r="H70" s="22">
        <f>SUM(G71:G79)</f>
        <v>0</v>
      </c>
    </row>
    <row r="71" spans="1:9" ht="15" thickTop="1" x14ac:dyDescent="0.3">
      <c r="B71" s="2" t="s">
        <v>4</v>
      </c>
      <c r="F71" s="13"/>
      <c r="G71" s="13">
        <f>IF(F17&lt;=220,G17*F24*(5/12),0)</f>
        <v>0</v>
      </c>
    </row>
    <row r="72" spans="1:9" x14ac:dyDescent="0.3">
      <c r="B72" s="2" t="s">
        <v>5</v>
      </c>
      <c r="F72" s="13"/>
      <c r="G72" s="13">
        <f>IF(F17&gt;220,G17*F25*(5/12),0)</f>
        <v>0</v>
      </c>
    </row>
    <row r="73" spans="1:9" x14ac:dyDescent="0.3">
      <c r="B73" s="2" t="s">
        <v>11</v>
      </c>
      <c r="F73" s="13"/>
      <c r="G73" s="13">
        <f>G12*F26*(5/12)</f>
        <v>0</v>
      </c>
    </row>
    <row r="74" spans="1:9" x14ac:dyDescent="0.3">
      <c r="B74" s="2" t="s">
        <v>12</v>
      </c>
      <c r="F74" s="13"/>
      <c r="G74" s="13">
        <f>G13*F27*(5/12)</f>
        <v>0</v>
      </c>
    </row>
    <row r="75" spans="1:9" x14ac:dyDescent="0.3">
      <c r="B75" s="2" t="s">
        <v>13</v>
      </c>
      <c r="F75" s="13"/>
      <c r="G75" s="13">
        <f>(D14*F28/12*7+((E14/24*5)+(F14/24*5))*F28)-(D14*F28)</f>
        <v>0</v>
      </c>
      <c r="I75" s="23"/>
    </row>
    <row r="76" spans="1:9" x14ac:dyDescent="0.3">
      <c r="B76" s="2" t="s">
        <v>18</v>
      </c>
      <c r="F76" s="13"/>
      <c r="G76" s="13">
        <f>IF(OR(F19=3,F19=2),0,SUM(G71:G75)*0.02)</f>
        <v>0</v>
      </c>
    </row>
    <row r="77" spans="1:9" x14ac:dyDescent="0.3">
      <c r="B77" s="2" t="s">
        <v>1</v>
      </c>
      <c r="F77" s="13"/>
      <c r="G77" s="13">
        <f>G11*F29*(5/12)</f>
        <v>0</v>
      </c>
    </row>
    <row r="78" spans="1:9" x14ac:dyDescent="0.3">
      <c r="B78" s="2" t="s">
        <v>27</v>
      </c>
      <c r="G78" s="13">
        <f>G15*F31*(5/12)</f>
        <v>0</v>
      </c>
    </row>
    <row r="79" spans="1:9" x14ac:dyDescent="0.3">
      <c r="B79" s="2" t="s">
        <v>28</v>
      </c>
      <c r="G79" s="13">
        <f>(D16*F32/12*7+((E16/24*5)+(F16/24*5))*F32)-(D16*F32)</f>
        <v>0</v>
      </c>
    </row>
    <row r="81" spans="1:8" x14ac:dyDescent="0.3">
      <c r="B81" s="11"/>
      <c r="C81" s="11"/>
      <c r="D81" s="11"/>
      <c r="E81" s="11"/>
      <c r="F81" s="24"/>
      <c r="G81" s="24"/>
    </row>
    <row r="82" spans="1:8" ht="15.6" x14ac:dyDescent="0.3">
      <c r="A82" s="29" t="s">
        <v>22</v>
      </c>
      <c r="B82" s="30"/>
      <c r="C82" s="30"/>
      <c r="D82" s="30"/>
      <c r="E82" s="30"/>
      <c r="F82" s="30"/>
      <c r="G82" s="30"/>
      <c r="H82" s="30"/>
    </row>
    <row r="83" spans="1:8" x14ac:dyDescent="0.3">
      <c r="A83" s="30" t="s">
        <v>53</v>
      </c>
      <c r="B83" s="30"/>
      <c r="C83" s="30"/>
      <c r="D83" s="30"/>
      <c r="E83" s="30"/>
      <c r="F83" s="30"/>
      <c r="G83" s="30"/>
      <c r="H83" s="30"/>
    </row>
    <row r="84" spans="1:8" ht="15" customHeight="1" x14ac:dyDescent="0.3">
      <c r="A84" s="35" t="s">
        <v>47</v>
      </c>
      <c r="B84" s="35"/>
      <c r="C84" s="35"/>
      <c r="D84" s="35"/>
      <c r="E84" s="35"/>
      <c r="F84" s="35"/>
      <c r="G84" s="35"/>
      <c r="H84" s="35"/>
    </row>
    <row r="85" spans="1:8" x14ac:dyDescent="0.3">
      <c r="A85" s="35"/>
      <c r="B85" s="35"/>
      <c r="C85" s="35"/>
      <c r="D85" s="35"/>
      <c r="E85" s="35"/>
      <c r="F85" s="35"/>
      <c r="G85" s="35"/>
      <c r="H85" s="35"/>
    </row>
    <row r="86" spans="1:8" x14ac:dyDescent="0.3">
      <c r="A86" s="30" t="s">
        <v>54</v>
      </c>
      <c r="B86" s="30"/>
      <c r="C86" s="30"/>
      <c r="D86" s="30"/>
      <c r="E86" s="30"/>
      <c r="F86" s="30"/>
      <c r="G86" s="30"/>
      <c r="H86" s="30"/>
    </row>
  </sheetData>
  <sheetProtection selectLockedCells="1"/>
  <mergeCells count="5">
    <mergeCell ref="A84:H85"/>
    <mergeCell ref="A35:E35"/>
    <mergeCell ref="A36:E36"/>
    <mergeCell ref="A37:E37"/>
    <mergeCell ref="A38:E38"/>
  </mergeCells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Header>&amp;C&amp;G</oddHeader>
  </headerFooter>
  <rowBreaks count="1" manualBreakCount="1">
    <brk id="45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6"/>
  <sheetViews>
    <sheetView topLeftCell="A15" zoomScaleNormal="100" workbookViewId="0">
      <selection activeCell="P18" sqref="P18"/>
    </sheetView>
  </sheetViews>
  <sheetFormatPr defaultColWidth="9.109375" defaultRowHeight="14.4" x14ac:dyDescent="0.3"/>
  <cols>
    <col min="1" max="1" width="10.88671875" style="2" customWidth="1"/>
    <col min="2" max="3" width="9.109375" style="2"/>
    <col min="4" max="5" width="12.5546875" style="2" customWidth="1"/>
    <col min="6" max="6" width="13.109375" style="2" customWidth="1"/>
    <col min="7" max="7" width="18.88671875" style="2" bestFit="1" customWidth="1"/>
    <col min="8" max="8" width="19.109375" style="2" bestFit="1" customWidth="1"/>
    <col min="9" max="9" width="9.5546875" style="2" bestFit="1" customWidth="1"/>
    <col min="10" max="16384" width="9.109375" style="2"/>
  </cols>
  <sheetData>
    <row r="2" spans="1:7" ht="18" x14ac:dyDescent="0.3">
      <c r="A2" s="1" t="s">
        <v>49</v>
      </c>
    </row>
    <row r="3" spans="1:7" ht="15.6" x14ac:dyDescent="0.3">
      <c r="A3" s="3"/>
    </row>
    <row r="5" spans="1:7" ht="15.6" x14ac:dyDescent="0.3">
      <c r="A5" s="4" t="s">
        <v>19</v>
      </c>
    </row>
    <row r="6" spans="1:7" ht="15.6" x14ac:dyDescent="0.3">
      <c r="D6" s="5" t="str">
        <f>+'2026'!F10</f>
        <v>pr. 5/9-2025</v>
      </c>
      <c r="E6" s="5" t="s">
        <v>50</v>
      </c>
      <c r="F6" s="5" t="s">
        <v>51</v>
      </c>
      <c r="G6" s="6" t="s">
        <v>21</v>
      </c>
    </row>
    <row r="7" spans="1:7" x14ac:dyDescent="0.3">
      <c r="A7" s="2" t="s">
        <v>14</v>
      </c>
      <c r="D7" s="7"/>
      <c r="E7" s="8"/>
      <c r="F7" s="7"/>
      <c r="G7" s="2">
        <f t="shared" ref="G7:G13" si="0">F7-D7</f>
        <v>0</v>
      </c>
    </row>
    <row r="8" spans="1:7" x14ac:dyDescent="0.3">
      <c r="A8" s="2" t="s">
        <v>0</v>
      </c>
      <c r="D8" s="7"/>
      <c r="E8" s="8"/>
      <c r="F8" s="7"/>
      <c r="G8" s="2">
        <f t="shared" si="0"/>
        <v>0</v>
      </c>
    </row>
    <row r="9" spans="1:7" x14ac:dyDescent="0.3">
      <c r="A9" s="2" t="s">
        <v>2</v>
      </c>
      <c r="D9" s="7"/>
      <c r="F9" s="7"/>
      <c r="G9" s="2">
        <f t="shared" si="0"/>
        <v>0</v>
      </c>
    </row>
    <row r="10" spans="1:7" x14ac:dyDescent="0.3">
      <c r="A10" s="2" t="s">
        <v>29</v>
      </c>
      <c r="D10" s="7"/>
      <c r="E10" s="7"/>
      <c r="F10" s="9"/>
      <c r="G10" s="2">
        <f t="shared" si="0"/>
        <v>0</v>
      </c>
    </row>
    <row r="11" spans="1:7" x14ac:dyDescent="0.3">
      <c r="A11" s="2" t="s">
        <v>24</v>
      </c>
      <c r="D11" s="7"/>
      <c r="E11" s="8"/>
      <c r="F11" s="9"/>
      <c r="G11" s="2">
        <f t="shared" si="0"/>
        <v>0</v>
      </c>
    </row>
    <row r="12" spans="1:7" x14ac:dyDescent="0.3">
      <c r="A12" s="2" t="s">
        <v>25</v>
      </c>
      <c r="D12" s="7"/>
      <c r="E12" s="7"/>
      <c r="F12" s="9"/>
      <c r="G12" s="2">
        <v>0</v>
      </c>
    </row>
    <row r="13" spans="1:7" x14ac:dyDescent="0.3">
      <c r="A13" s="10" t="s">
        <v>15</v>
      </c>
      <c r="B13" s="10"/>
      <c r="C13" s="10"/>
      <c r="D13" s="10">
        <f>SUM(D8:D10)</f>
        <v>0</v>
      </c>
      <c r="E13" s="10"/>
      <c r="F13" s="10">
        <f>SUM(F8:F10)</f>
        <v>0</v>
      </c>
      <c r="G13" s="10">
        <f t="shared" si="0"/>
        <v>0</v>
      </c>
    </row>
    <row r="15" spans="1:7" ht="15.6" x14ac:dyDescent="0.3">
      <c r="A15" s="4" t="s">
        <v>17</v>
      </c>
      <c r="F15" s="9">
        <f>'2026'!F19</f>
        <v>2</v>
      </c>
    </row>
    <row r="17" spans="1:8" ht="15.6" x14ac:dyDescent="0.3">
      <c r="A17" s="4" t="s">
        <v>3</v>
      </c>
    </row>
    <row r="18" spans="1:8" x14ac:dyDescent="0.3">
      <c r="F18" s="11">
        <f>+'2026'!G22</f>
        <v>2026</v>
      </c>
      <c r="G18" s="11"/>
    </row>
    <row r="19" spans="1:8" x14ac:dyDescent="0.3">
      <c r="A19" s="2" t="s">
        <v>6</v>
      </c>
      <c r="F19" s="13">
        <f>+'2026'!G23</f>
        <v>10000</v>
      </c>
      <c r="G19" s="13"/>
    </row>
    <row r="20" spans="1:8" x14ac:dyDescent="0.3">
      <c r="A20" s="2" t="s">
        <v>9</v>
      </c>
      <c r="F20" s="13">
        <f>+'2026'!G24</f>
        <v>8330</v>
      </c>
      <c r="G20" s="13"/>
      <c r="H20" s="14"/>
    </row>
    <row r="21" spans="1:8" x14ac:dyDescent="0.3">
      <c r="A21" s="2" t="s">
        <v>10</v>
      </c>
      <c r="F21" s="13">
        <f>+'2026'!G25</f>
        <v>3332</v>
      </c>
      <c r="G21" s="13"/>
      <c r="H21" s="14"/>
    </row>
    <row r="22" spans="1:8" x14ac:dyDescent="0.3">
      <c r="A22" s="2" t="s">
        <v>11</v>
      </c>
      <c r="F22" s="13">
        <f>+'2026'!G26</f>
        <v>43734</v>
      </c>
      <c r="G22" s="13"/>
      <c r="H22" s="14"/>
    </row>
    <row r="23" spans="1:8" x14ac:dyDescent="0.3">
      <c r="A23" s="2" t="s">
        <v>12</v>
      </c>
      <c r="F23" s="13">
        <f>+'2026'!G27</f>
        <v>57729</v>
      </c>
      <c r="G23" s="13"/>
      <c r="H23" s="14"/>
    </row>
    <row r="24" spans="1:8" x14ac:dyDescent="0.3">
      <c r="A24" s="2" t="s">
        <v>32</v>
      </c>
      <c r="F24" s="13">
        <f>+'2026'!G28</f>
        <v>56624</v>
      </c>
      <c r="G24" s="13"/>
      <c r="H24" s="14"/>
    </row>
    <row r="25" spans="1:8" x14ac:dyDescent="0.3">
      <c r="A25" s="2" t="s">
        <v>7</v>
      </c>
      <c r="F25" s="13">
        <f>+'2026'!G29</f>
        <v>9111</v>
      </c>
      <c r="G25" s="13"/>
      <c r="H25" s="14"/>
    </row>
    <row r="26" spans="1:8" x14ac:dyDescent="0.3">
      <c r="A26" s="2" t="s">
        <v>8</v>
      </c>
      <c r="F26" s="13">
        <f>+'2026'!G30</f>
        <v>2764</v>
      </c>
      <c r="G26" s="13"/>
      <c r="H26" s="14"/>
    </row>
    <row r="27" spans="1:8" x14ac:dyDescent="0.3">
      <c r="A27" s="2" t="s">
        <v>23</v>
      </c>
      <c r="F27" s="13">
        <f>+'2026'!G31</f>
        <v>58861</v>
      </c>
      <c r="G27" s="13"/>
      <c r="H27" s="14"/>
    </row>
    <row r="28" spans="1:8" x14ac:dyDescent="0.3">
      <c r="A28" s="2" t="s">
        <v>26</v>
      </c>
      <c r="F28" s="13">
        <f>+'2026'!G32</f>
        <v>58861</v>
      </c>
      <c r="G28" s="13"/>
      <c r="H28" s="14"/>
    </row>
    <row r="29" spans="1:8" x14ac:dyDescent="0.3">
      <c r="F29" s="13"/>
      <c r="G29" s="13"/>
    </row>
    <row r="30" spans="1:8" ht="16.2" thickBot="1" x14ac:dyDescent="0.35">
      <c r="A30" s="4" t="s">
        <v>52</v>
      </c>
      <c r="F30" s="13"/>
      <c r="G30" s="13"/>
      <c r="H30" s="22">
        <f>SUM(G31:G39)</f>
        <v>0</v>
      </c>
    </row>
    <row r="31" spans="1:8" ht="15" thickTop="1" x14ac:dyDescent="0.3">
      <c r="B31" s="2" t="s">
        <v>4</v>
      </c>
      <c r="F31" s="13"/>
      <c r="G31" s="13">
        <f>IF(F13&lt;=220,G13*F20*(5/12),0)</f>
        <v>0</v>
      </c>
    </row>
    <row r="32" spans="1:8" x14ac:dyDescent="0.3">
      <c r="B32" s="2" t="s">
        <v>5</v>
      </c>
      <c r="F32" s="13"/>
      <c r="G32" s="13">
        <f>IF(F13&gt;220,G13*F21*(5/12),0)</f>
        <v>0</v>
      </c>
    </row>
    <row r="33" spans="1:9" x14ac:dyDescent="0.3">
      <c r="B33" s="2" t="s">
        <v>11</v>
      </c>
      <c r="F33" s="13"/>
      <c r="G33" s="13">
        <f>G8*F22*(5/12)</f>
        <v>0</v>
      </c>
    </row>
    <row r="34" spans="1:9" x14ac:dyDescent="0.3">
      <c r="B34" s="2" t="s">
        <v>12</v>
      </c>
      <c r="F34" s="13"/>
      <c r="G34" s="13">
        <f>G9*F23*(5/12)</f>
        <v>0</v>
      </c>
    </row>
    <row r="35" spans="1:9" x14ac:dyDescent="0.3">
      <c r="B35" s="2" t="s">
        <v>13</v>
      </c>
      <c r="F35" s="13"/>
      <c r="G35" s="13">
        <f>(D10*F24/12*7+((E10/24*5)+(F10/24*5))*F24)-(D10*F24)</f>
        <v>0</v>
      </c>
      <c r="I35" s="23"/>
    </row>
    <row r="36" spans="1:9" x14ac:dyDescent="0.3">
      <c r="B36" s="2" t="s">
        <v>18</v>
      </c>
      <c r="F36" s="13"/>
      <c r="G36" s="13">
        <f>IF(OR(F15=3,F15=2),0,SUM(G31:G35)*0.02)</f>
        <v>0</v>
      </c>
    </row>
    <row r="37" spans="1:9" x14ac:dyDescent="0.3">
      <c r="B37" s="2" t="s">
        <v>1</v>
      </c>
      <c r="F37" s="13"/>
      <c r="G37" s="13">
        <f>G7*F25*(5/12)</f>
        <v>0</v>
      </c>
    </row>
    <row r="38" spans="1:9" x14ac:dyDescent="0.3">
      <c r="B38" s="2" t="s">
        <v>27</v>
      </c>
      <c r="G38" s="13">
        <f>G11*F27*(5/12)</f>
        <v>0</v>
      </c>
    </row>
    <row r="39" spans="1:9" x14ac:dyDescent="0.3">
      <c r="B39" s="2" t="s">
        <v>28</v>
      </c>
      <c r="G39" s="13">
        <f>(D12*F28/12*7+((E12/24*5)+(F12/24*5))*F28)-(D12*F28)</f>
        <v>0</v>
      </c>
    </row>
    <row r="42" spans="1:9" ht="15.6" x14ac:dyDescent="0.3">
      <c r="A42" s="29" t="s">
        <v>22</v>
      </c>
      <c r="B42" s="30"/>
      <c r="C42" s="30"/>
      <c r="D42" s="30"/>
      <c r="E42" s="30"/>
      <c r="F42" s="30"/>
      <c r="G42" s="30"/>
      <c r="H42" s="30"/>
    </row>
    <row r="43" spans="1:9" ht="14.25" customHeight="1" x14ac:dyDescent="0.3">
      <c r="A43" s="30" t="str">
        <f>+'2026'!A83</f>
        <v>Regnearket er baseret på finanslovsforslag for 2026 af 29. august 2025.</v>
      </c>
      <c r="B43" s="30"/>
      <c r="C43" s="30"/>
      <c r="D43" s="30"/>
      <c r="E43" s="30"/>
      <c r="F43" s="30"/>
      <c r="G43" s="30"/>
      <c r="H43" s="30"/>
    </row>
    <row r="44" spans="1:9" ht="15" customHeight="1" x14ac:dyDescent="0.3">
      <c r="A44" s="35" t="s">
        <v>31</v>
      </c>
      <c r="B44" s="35"/>
      <c r="C44" s="35"/>
      <c r="D44" s="35"/>
      <c r="E44" s="35"/>
      <c r="F44" s="35"/>
      <c r="G44" s="35"/>
      <c r="H44" s="35"/>
    </row>
    <row r="45" spans="1:9" x14ac:dyDescent="0.3">
      <c r="A45" s="35"/>
      <c r="B45" s="35"/>
      <c r="C45" s="35"/>
      <c r="D45" s="35"/>
      <c r="E45" s="35"/>
      <c r="F45" s="35"/>
      <c r="G45" s="35"/>
      <c r="H45" s="35"/>
    </row>
    <row r="46" spans="1:9" ht="14.25" customHeight="1" x14ac:dyDescent="0.3">
      <c r="A46" s="30" t="str">
        <f>+'2026'!A86</f>
        <v>Version af 29. august 2025.</v>
      </c>
      <c r="B46" s="30"/>
      <c r="C46" s="30"/>
      <c r="D46" s="30"/>
      <c r="E46" s="30"/>
      <c r="F46" s="30"/>
      <c r="G46" s="30"/>
      <c r="H46" s="30"/>
    </row>
  </sheetData>
  <mergeCells count="1">
    <mergeCell ref="A44:H45"/>
  </mergeCells>
  <pageMargins left="0.7" right="0.7" top="0.75" bottom="0.75" header="0.3" footer="0.3"/>
  <pageSetup paperSize="9" scale="82" orientation="portrait" r:id="rId1"/>
  <ignoredErrors>
    <ignoredError sqref="F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ap:HeadingPairs>
  <ap:TitlesOfParts>
    <vt:vector baseType="lpstr" size="4">
      <vt:lpstr>2026</vt:lpstr>
      <vt:lpstr>Regulering 2026</vt:lpstr>
      <vt:lpstr>Ark3</vt:lpstr>
      <vt:lpstr>'2026'!Udskriftsområde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Tilskudsberegner-grundskoleFFL2026</dc:title>
  <dc:creator>Thomas Sørensen</dc:creator>
  <lastModifiedBy>Thomas Sørensen</lastModifiedBy>
  <lastPrinted>2020-08-31T13:24:38.0000000Z</lastPrinted>
  <dcterms:created xsi:type="dcterms:W3CDTF">2008-08-25T13:26:37.0000000Z</dcterms:created>
  <dcterms:modified xsi:type="dcterms:W3CDTF">2025-08-29T13:08:05.0000000Z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N_D_DokumentNummer">
    <vt:lpwstr>D25-04484</vt:lpwstr>
  </op:property>
  <op:property fmtid="{D5CDD505-2E9C-101B-9397-08002B2CF9AE}" pid="3" name="InternalSigner">
    <vt:lpwstr>Kasper Raabjerg  Nielsen</vt:lpwstr>
  </op:property>
  <op:property fmtid="{D5CDD505-2E9C-101B-9397-08002B2CF9AE}" pid="4" name="ExternalSigner">
    <vt:lpwstr/>
  </op:property>
  <op:property fmtid="{D5CDD505-2E9C-101B-9397-08002B2CF9AE}" pid="5" name="DN_D_AfsendelsesDato">
    <vt:lpwstr/>
  </op:property>
  <op:property fmtid="{D5CDD505-2E9C-101B-9397-08002B2CF9AE}" pid="6" name="DN_D_BrevModtager_Adresse">
    <vt:lpwstr/>
  </op:property>
  <op:property fmtid="{D5CDD505-2E9C-101B-9397-08002B2CF9AE}" pid="7" name="DN_D_BrevModtager_FuldeNavn">
    <vt:lpwstr/>
  </op:property>
  <op:property fmtid="{D5CDD505-2E9C-101B-9397-08002B2CF9AE}" pid="8" name="DN_D_BrevUnderskriver_FuldeNavn">
    <vt:lpwstr/>
  </op:property>
  <op:property fmtid="{D5CDD505-2E9C-101B-9397-08002B2CF9AE}" pid="9" name="DN_D_BrevUnderskriver_Titel">
    <vt:lpwstr/>
  </op:property>
  <op:property fmtid="{D5CDD505-2E9C-101B-9397-08002B2CF9AE}" pid="10" name="DN_D_BrevUnderskriver_Email">
    <vt:lpwstr/>
  </op:property>
  <op:property fmtid="{D5CDD505-2E9C-101B-9397-08002B2CF9AE}" pid="11" name="DN_D_BrevUnderskriver_telefon">
    <vt:lpwstr/>
  </op:property>
  <op:property fmtid="{D5CDD505-2E9C-101B-9397-08002B2CF9AE}" pid="12" name="DN_D_DokumentTitel">
    <vt:lpwstr>Tilskudsberegner-grundskoleFFL2026</vt:lpwstr>
  </op:property>
  <op:property fmtid="{D5CDD505-2E9C-101B-9397-08002B2CF9AE}" pid="13" name="DN_D_Fra_Dato">
    <vt:lpwstr/>
  </op:property>
  <op:property fmtid="{D5CDD505-2E9C-101B-9397-08002B2CF9AE}" pid="14" name="DN_D_Til_Dato_medÅrstal">
    <vt:lpwstr/>
  </op:property>
  <op:property fmtid="{D5CDD505-2E9C-101B-9397-08002B2CF9AE}" pid="15" name="DN_D_Primær Underskriver fulde navn">
    <vt:lpwstr/>
  </op:property>
  <op:property fmtid="{D5CDD505-2E9C-101B-9397-08002B2CF9AE}" pid="16" name="DN_D_sekundær underskriver fulde navn">
    <vt:lpwstr/>
  </op:property>
  <op:property fmtid="{D5CDD505-2E9C-101B-9397-08002B2CF9AE}" pid="17" name="DN_D_ugenummer">
    <vt:lpwstr/>
  </op:property>
  <op:property fmtid="{D5CDD505-2E9C-101B-9397-08002B2CF9AE}" pid="18" name="DN_S_SagsNummer">
    <vt:lpwstr>S25-00246</vt:lpwstr>
  </op:property>
  <op:property fmtid="{D5CDD505-2E9C-101B-9397-08002B2CF9AE}" pid="19" name="DN_S_Modtager">
    <vt:lpwstr/>
  </op:property>
  <op:property fmtid="{D5CDD505-2E9C-101B-9397-08002B2CF9AE}" pid="20" name="Author">
    <vt:lpwstr>Thomas Sørensen</vt:lpwstr>
  </op:property>
  <op:property fmtid="{D5CDD505-2E9C-101B-9397-08002B2CF9AE}" pid="21" name="Title">
    <vt:lpwstr>Tilskudsberegner-grundskoleFFL2026</vt:lpwstr>
  </op:property>
</op:Properties>
</file>